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TAGDISK\Tag-Data\1. CUSTOMER FILES\CUSTOMER FILES\Halas Hawks\1. ORDER FORMS &amp; PRICES\CURRENT\"/>
    </mc:Choice>
  </mc:AlternateContent>
  <xr:revisionPtr revIDLastSave="0" documentId="8_{F2EA330E-67E4-445F-A31C-5B154BB3E21C}" xr6:coauthVersionLast="47" xr6:coauthVersionMax="47" xr10:uidLastSave="{00000000-0000-0000-0000-000000000000}"/>
  <bookViews>
    <workbookView xWindow="-28920" yWindow="-120" windowWidth="29040" windowHeight="15840" xr2:uid="{2DACE816-C6A5-40E6-B678-2966B71B1BB5}"/>
  </bookViews>
  <sheets>
    <sheet name="Sheet1" sheetId="1" r:id="rId1"/>
  </sheets>
  <definedNames>
    <definedName name="_xlnm.Print_Area" localSheetId="0">Sheet1!$A$1:$T$417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95" i="1" l="1"/>
  <c r="O294" i="1"/>
  <c r="O293" i="1"/>
  <c r="O292" i="1"/>
  <c r="O291" i="1"/>
  <c r="O290" i="1"/>
  <c r="O289" i="1"/>
  <c r="O288" i="1"/>
  <c r="O287" i="1"/>
  <c r="O286" i="1"/>
  <c r="O278" i="1"/>
  <c r="O277" i="1"/>
  <c r="O276" i="1"/>
  <c r="O275" i="1"/>
  <c r="O274" i="1"/>
  <c r="O273" i="1"/>
  <c r="O272" i="1"/>
  <c r="O271" i="1"/>
  <c r="O270" i="1"/>
  <c r="O269" i="1"/>
  <c r="O261" i="1"/>
  <c r="O260" i="1"/>
  <c r="O259" i="1"/>
  <c r="O258" i="1"/>
  <c r="O257" i="1"/>
  <c r="O256" i="1"/>
  <c r="O255" i="1"/>
  <c r="O254" i="1"/>
  <c r="O253" i="1"/>
  <c r="O252" i="1"/>
  <c r="Q175" i="1"/>
  <c r="O175" i="1"/>
  <c r="M175" i="1"/>
  <c r="I175" i="1"/>
  <c r="Q174" i="1"/>
  <c r="O174" i="1"/>
  <c r="M174" i="1"/>
  <c r="I174" i="1"/>
  <c r="Q173" i="1"/>
  <c r="O173" i="1"/>
  <c r="M173" i="1"/>
  <c r="I173" i="1"/>
  <c r="Q172" i="1"/>
  <c r="O172" i="1"/>
  <c r="M172" i="1"/>
  <c r="I172" i="1"/>
  <c r="Q171" i="1"/>
  <c r="O171" i="1"/>
  <c r="M171" i="1"/>
  <c r="I171" i="1"/>
  <c r="Q170" i="1"/>
  <c r="O170" i="1"/>
  <c r="M170" i="1"/>
  <c r="I170" i="1"/>
  <c r="Q169" i="1"/>
  <c r="O169" i="1"/>
  <c r="M169" i="1"/>
  <c r="I169" i="1"/>
  <c r="Q168" i="1"/>
  <c r="O168" i="1"/>
  <c r="M168" i="1"/>
  <c r="I168" i="1"/>
  <c r="Q167" i="1"/>
  <c r="O167" i="1"/>
  <c r="M167" i="1"/>
  <c r="I167" i="1"/>
  <c r="Q166" i="1"/>
  <c r="O166" i="1"/>
  <c r="M166" i="1"/>
  <c r="I166" i="1"/>
  <c r="H165" i="1"/>
  <c r="H168" i="1" l="1"/>
  <c r="H167" i="1"/>
  <c r="H166" i="1"/>
  <c r="H171" i="1"/>
  <c r="H172" i="1"/>
  <c r="H174" i="1"/>
  <c r="H175" i="1"/>
  <c r="H169" i="1"/>
  <c r="H170" i="1"/>
  <c r="H173" i="1"/>
  <c r="Q157" i="1"/>
  <c r="O157" i="1"/>
  <c r="M157" i="1"/>
  <c r="I157" i="1"/>
  <c r="Q156" i="1"/>
  <c r="O156" i="1"/>
  <c r="M156" i="1"/>
  <c r="I156" i="1"/>
  <c r="Q155" i="1"/>
  <c r="O155" i="1"/>
  <c r="M155" i="1"/>
  <c r="I155" i="1"/>
  <c r="Q154" i="1"/>
  <c r="O154" i="1"/>
  <c r="M154" i="1"/>
  <c r="I154" i="1"/>
  <c r="Q153" i="1"/>
  <c r="O153" i="1"/>
  <c r="M153" i="1"/>
  <c r="I153" i="1"/>
  <c r="Q152" i="1"/>
  <c r="O152" i="1"/>
  <c r="M152" i="1"/>
  <c r="I152" i="1"/>
  <c r="Q151" i="1"/>
  <c r="O151" i="1"/>
  <c r="M151" i="1"/>
  <c r="I151" i="1"/>
  <c r="Q150" i="1"/>
  <c r="O150" i="1"/>
  <c r="M150" i="1"/>
  <c r="I150" i="1"/>
  <c r="Q149" i="1"/>
  <c r="O149" i="1"/>
  <c r="M149" i="1"/>
  <c r="I149" i="1"/>
  <c r="Q148" i="1"/>
  <c r="O148" i="1"/>
  <c r="M148" i="1"/>
  <c r="I148" i="1"/>
  <c r="H147" i="1"/>
  <c r="H389" i="1"/>
  <c r="H400" i="1" s="1"/>
  <c r="O73" i="1"/>
  <c r="N73" i="1" s="1"/>
  <c r="O72" i="1"/>
  <c r="N72" i="1" s="1"/>
  <c r="N71" i="1"/>
  <c r="H151" i="1" l="1"/>
  <c r="H152" i="1"/>
  <c r="H176" i="1"/>
  <c r="H155" i="1"/>
  <c r="H150" i="1"/>
  <c r="H149" i="1"/>
  <c r="H153" i="1"/>
  <c r="H154" i="1"/>
  <c r="H156" i="1"/>
  <c r="H157" i="1"/>
  <c r="H148" i="1"/>
  <c r="N74" i="1"/>
  <c r="H158" i="1" l="1"/>
  <c r="O66" i="1"/>
  <c r="M66" i="1"/>
  <c r="I66" i="1"/>
  <c r="O65" i="1"/>
  <c r="M65" i="1"/>
  <c r="I65" i="1"/>
  <c r="O64" i="1"/>
  <c r="M64" i="1"/>
  <c r="I64" i="1"/>
  <c r="O63" i="1"/>
  <c r="M63" i="1"/>
  <c r="I63" i="1"/>
  <c r="O62" i="1"/>
  <c r="M62" i="1"/>
  <c r="I62" i="1"/>
  <c r="O61" i="1"/>
  <c r="M61" i="1"/>
  <c r="I61" i="1"/>
  <c r="O60" i="1"/>
  <c r="M60" i="1"/>
  <c r="I60" i="1"/>
  <c r="O59" i="1"/>
  <c r="M59" i="1"/>
  <c r="I59" i="1"/>
  <c r="O58" i="1"/>
  <c r="M58" i="1"/>
  <c r="I58" i="1"/>
  <c r="O57" i="1"/>
  <c r="M57" i="1"/>
  <c r="I57" i="1"/>
  <c r="H56" i="1"/>
  <c r="H59" i="1" l="1"/>
  <c r="H58" i="1"/>
  <c r="H57" i="1"/>
  <c r="H61" i="1"/>
  <c r="H60" i="1"/>
  <c r="H64" i="1"/>
  <c r="H66" i="1"/>
  <c r="H63" i="1"/>
  <c r="H62" i="1"/>
  <c r="H65" i="1"/>
  <c r="O365" i="1"/>
  <c r="M365" i="1"/>
  <c r="I365" i="1"/>
  <c r="O364" i="1"/>
  <c r="M364" i="1"/>
  <c r="I364" i="1"/>
  <c r="O363" i="1"/>
  <c r="M363" i="1"/>
  <c r="I363" i="1"/>
  <c r="O362" i="1"/>
  <c r="M362" i="1"/>
  <c r="I362" i="1"/>
  <c r="O361" i="1"/>
  <c r="M361" i="1"/>
  <c r="I361" i="1"/>
  <c r="O360" i="1"/>
  <c r="M360" i="1"/>
  <c r="I360" i="1"/>
  <c r="O359" i="1"/>
  <c r="M359" i="1"/>
  <c r="I359" i="1"/>
  <c r="O358" i="1"/>
  <c r="M358" i="1"/>
  <c r="I358" i="1"/>
  <c r="O357" i="1"/>
  <c r="M357" i="1"/>
  <c r="I357" i="1"/>
  <c r="O356" i="1"/>
  <c r="M356" i="1"/>
  <c r="I356" i="1"/>
  <c r="H355" i="1"/>
  <c r="H199" i="1"/>
  <c r="M209" i="1"/>
  <c r="I209" i="1"/>
  <c r="M208" i="1"/>
  <c r="I208" i="1"/>
  <c r="M207" i="1"/>
  <c r="I207" i="1"/>
  <c r="M206" i="1"/>
  <c r="I206" i="1"/>
  <c r="M205" i="1"/>
  <c r="I205" i="1"/>
  <c r="M204" i="1"/>
  <c r="I204" i="1"/>
  <c r="M203" i="1"/>
  <c r="I203" i="1"/>
  <c r="M202" i="1"/>
  <c r="I202" i="1"/>
  <c r="M201" i="1"/>
  <c r="I201" i="1"/>
  <c r="M200" i="1"/>
  <c r="I200" i="1"/>
  <c r="I408" i="1"/>
  <c r="H408" i="1" s="1"/>
  <c r="I407" i="1"/>
  <c r="H407" i="1" s="1"/>
  <c r="H406" i="1"/>
  <c r="H67" i="1" l="1"/>
  <c r="H359" i="1"/>
  <c r="H363" i="1"/>
  <c r="H203" i="1"/>
  <c r="H207" i="1"/>
  <c r="H358" i="1"/>
  <c r="H362" i="1"/>
  <c r="H202" i="1"/>
  <c r="H357" i="1"/>
  <c r="H361" i="1"/>
  <c r="H365" i="1"/>
  <c r="H200" i="1"/>
  <c r="H204" i="1"/>
  <c r="H208" i="1"/>
  <c r="H356" i="1"/>
  <c r="H360" i="1"/>
  <c r="H364" i="1"/>
  <c r="H206" i="1"/>
  <c r="H205" i="1"/>
  <c r="H201" i="1"/>
  <c r="H209" i="1"/>
  <c r="H409" i="1"/>
  <c r="H366" i="1" l="1"/>
  <c r="H210" i="1"/>
  <c r="Q347" i="1"/>
  <c r="O347" i="1"/>
  <c r="M347" i="1"/>
  <c r="I347" i="1"/>
  <c r="Q346" i="1"/>
  <c r="O346" i="1"/>
  <c r="M346" i="1"/>
  <c r="I346" i="1"/>
  <c r="Q345" i="1"/>
  <c r="O345" i="1"/>
  <c r="M345" i="1"/>
  <c r="I345" i="1"/>
  <c r="Q344" i="1"/>
  <c r="O344" i="1"/>
  <c r="M344" i="1"/>
  <c r="I344" i="1"/>
  <c r="Q343" i="1"/>
  <c r="O343" i="1"/>
  <c r="M343" i="1"/>
  <c r="I343" i="1"/>
  <c r="Q342" i="1"/>
  <c r="O342" i="1"/>
  <c r="M342" i="1"/>
  <c r="I342" i="1"/>
  <c r="Q341" i="1"/>
  <c r="O341" i="1"/>
  <c r="M341" i="1"/>
  <c r="I341" i="1"/>
  <c r="Q340" i="1"/>
  <c r="O340" i="1"/>
  <c r="M340" i="1"/>
  <c r="I340" i="1"/>
  <c r="Q339" i="1"/>
  <c r="O339" i="1"/>
  <c r="M339" i="1"/>
  <c r="I339" i="1"/>
  <c r="Q338" i="1"/>
  <c r="O338" i="1"/>
  <c r="M338" i="1"/>
  <c r="I338" i="1"/>
  <c r="H337" i="1"/>
  <c r="Q329" i="1"/>
  <c r="O329" i="1"/>
  <c r="M329" i="1"/>
  <c r="I329" i="1"/>
  <c r="Q328" i="1"/>
  <c r="O328" i="1"/>
  <c r="M328" i="1"/>
  <c r="I328" i="1"/>
  <c r="Q327" i="1"/>
  <c r="O327" i="1"/>
  <c r="M327" i="1"/>
  <c r="I327" i="1"/>
  <c r="Q326" i="1"/>
  <c r="O326" i="1"/>
  <c r="M326" i="1"/>
  <c r="I326" i="1"/>
  <c r="Q325" i="1"/>
  <c r="O325" i="1"/>
  <c r="M325" i="1"/>
  <c r="I325" i="1"/>
  <c r="Q324" i="1"/>
  <c r="O324" i="1"/>
  <c r="M324" i="1"/>
  <c r="I324" i="1"/>
  <c r="Q323" i="1"/>
  <c r="O323" i="1"/>
  <c r="M323" i="1"/>
  <c r="I323" i="1"/>
  <c r="Q322" i="1"/>
  <c r="O322" i="1"/>
  <c r="M322" i="1"/>
  <c r="I322" i="1"/>
  <c r="Q321" i="1"/>
  <c r="O321" i="1"/>
  <c r="M321" i="1"/>
  <c r="I321" i="1"/>
  <c r="Q320" i="1"/>
  <c r="O320" i="1"/>
  <c r="M320" i="1"/>
  <c r="I320" i="1"/>
  <c r="H319" i="1"/>
  <c r="M295" i="1"/>
  <c r="I295" i="1"/>
  <c r="M294" i="1"/>
  <c r="I294" i="1"/>
  <c r="M293" i="1"/>
  <c r="I293" i="1"/>
  <c r="M292" i="1"/>
  <c r="I292" i="1"/>
  <c r="M291" i="1"/>
  <c r="I291" i="1"/>
  <c r="M290" i="1"/>
  <c r="I290" i="1"/>
  <c r="M289" i="1"/>
  <c r="I289" i="1"/>
  <c r="M288" i="1"/>
  <c r="I288" i="1"/>
  <c r="M287" i="1"/>
  <c r="I287" i="1"/>
  <c r="M286" i="1"/>
  <c r="I286" i="1"/>
  <c r="H285" i="1"/>
  <c r="H251" i="1"/>
  <c r="M278" i="1"/>
  <c r="I278" i="1"/>
  <c r="M277" i="1"/>
  <c r="I277" i="1"/>
  <c r="M276" i="1"/>
  <c r="I276" i="1"/>
  <c r="M275" i="1"/>
  <c r="I275" i="1"/>
  <c r="M274" i="1"/>
  <c r="I274" i="1"/>
  <c r="M273" i="1"/>
  <c r="I273" i="1"/>
  <c r="M272" i="1"/>
  <c r="I272" i="1"/>
  <c r="M271" i="1"/>
  <c r="I271" i="1"/>
  <c r="M270" i="1"/>
  <c r="I270" i="1"/>
  <c r="M269" i="1"/>
  <c r="I269" i="1"/>
  <c r="H268" i="1"/>
  <c r="M261" i="1"/>
  <c r="I261" i="1"/>
  <c r="M260" i="1"/>
  <c r="I260" i="1"/>
  <c r="M259" i="1"/>
  <c r="I259" i="1"/>
  <c r="M258" i="1"/>
  <c r="I258" i="1"/>
  <c r="M257" i="1"/>
  <c r="I257" i="1"/>
  <c r="M256" i="1"/>
  <c r="I256" i="1"/>
  <c r="M255" i="1"/>
  <c r="I255" i="1"/>
  <c r="M254" i="1"/>
  <c r="I254" i="1"/>
  <c r="M253" i="1"/>
  <c r="I253" i="1"/>
  <c r="M252" i="1"/>
  <c r="I252" i="1"/>
  <c r="H183" i="1"/>
  <c r="O140" i="1"/>
  <c r="M140" i="1"/>
  <c r="I140" i="1"/>
  <c r="O139" i="1"/>
  <c r="M139" i="1"/>
  <c r="I139" i="1"/>
  <c r="O138" i="1"/>
  <c r="M138" i="1"/>
  <c r="I138" i="1"/>
  <c r="O137" i="1"/>
  <c r="M137" i="1"/>
  <c r="I137" i="1"/>
  <c r="O136" i="1"/>
  <c r="M136" i="1"/>
  <c r="I136" i="1"/>
  <c r="O135" i="1"/>
  <c r="M135" i="1"/>
  <c r="I135" i="1"/>
  <c r="O134" i="1"/>
  <c r="M134" i="1"/>
  <c r="I134" i="1"/>
  <c r="O133" i="1"/>
  <c r="M133" i="1"/>
  <c r="I133" i="1"/>
  <c r="O132" i="1"/>
  <c r="M132" i="1"/>
  <c r="I132" i="1"/>
  <c r="O131" i="1"/>
  <c r="M131" i="1"/>
  <c r="I131" i="1"/>
  <c r="H130" i="1"/>
  <c r="O123" i="1"/>
  <c r="M123" i="1"/>
  <c r="I123" i="1"/>
  <c r="O122" i="1"/>
  <c r="M122" i="1"/>
  <c r="I122" i="1"/>
  <c r="O121" i="1"/>
  <c r="M121" i="1"/>
  <c r="I121" i="1"/>
  <c r="O120" i="1"/>
  <c r="M120" i="1"/>
  <c r="I120" i="1"/>
  <c r="O119" i="1"/>
  <c r="M119" i="1"/>
  <c r="I119" i="1"/>
  <c r="O118" i="1"/>
  <c r="M118" i="1"/>
  <c r="I118" i="1"/>
  <c r="O117" i="1"/>
  <c r="M117" i="1"/>
  <c r="I117" i="1"/>
  <c r="O116" i="1"/>
  <c r="M116" i="1"/>
  <c r="I116" i="1"/>
  <c r="O115" i="1"/>
  <c r="M115" i="1"/>
  <c r="I115" i="1"/>
  <c r="O114" i="1"/>
  <c r="M114" i="1"/>
  <c r="I114" i="1"/>
  <c r="H113" i="1"/>
  <c r="O106" i="1"/>
  <c r="M106" i="1"/>
  <c r="I106" i="1"/>
  <c r="O105" i="1"/>
  <c r="M105" i="1"/>
  <c r="I105" i="1"/>
  <c r="O104" i="1"/>
  <c r="M104" i="1"/>
  <c r="I104" i="1"/>
  <c r="O103" i="1"/>
  <c r="M103" i="1"/>
  <c r="I103" i="1"/>
  <c r="O102" i="1"/>
  <c r="M102" i="1"/>
  <c r="I102" i="1"/>
  <c r="O101" i="1"/>
  <c r="M101" i="1"/>
  <c r="I101" i="1"/>
  <c r="O100" i="1"/>
  <c r="M100" i="1"/>
  <c r="I100" i="1"/>
  <c r="O99" i="1"/>
  <c r="M99" i="1"/>
  <c r="I99" i="1"/>
  <c r="O98" i="1"/>
  <c r="M98" i="1"/>
  <c r="I98" i="1"/>
  <c r="O97" i="1"/>
  <c r="M97" i="1"/>
  <c r="I97" i="1"/>
  <c r="H96" i="1"/>
  <c r="H79" i="1"/>
  <c r="O89" i="1"/>
  <c r="O88" i="1"/>
  <c r="O87" i="1"/>
  <c r="O86" i="1"/>
  <c r="O85" i="1"/>
  <c r="O84" i="1"/>
  <c r="O83" i="1"/>
  <c r="O82" i="1"/>
  <c r="O81" i="1"/>
  <c r="O80" i="1"/>
  <c r="H97" i="1" l="1"/>
  <c r="H101" i="1"/>
  <c r="H105" i="1"/>
  <c r="H275" i="1"/>
  <c r="H288" i="1"/>
  <c r="H292" i="1"/>
  <c r="H252" i="1"/>
  <c r="H260" i="1"/>
  <c r="H286" i="1"/>
  <c r="H290" i="1"/>
  <c r="H294" i="1"/>
  <c r="H341" i="1"/>
  <c r="H133" i="1"/>
  <c r="H137" i="1"/>
  <c r="H271" i="1"/>
  <c r="H254" i="1"/>
  <c r="H270" i="1"/>
  <c r="H274" i="1"/>
  <c r="H278" i="1"/>
  <c r="H321" i="1"/>
  <c r="H322" i="1"/>
  <c r="H253" i="1"/>
  <c r="H257" i="1"/>
  <c r="H258" i="1"/>
  <c r="H261" i="1"/>
  <c r="H269" i="1"/>
  <c r="H277" i="1"/>
  <c r="H323" i="1"/>
  <c r="H324" i="1"/>
  <c r="H339" i="1"/>
  <c r="H345" i="1"/>
  <c r="H346" i="1"/>
  <c r="H347" i="1"/>
  <c r="H100" i="1"/>
  <c r="H104" i="1"/>
  <c r="H117" i="1"/>
  <c r="H121" i="1"/>
  <c r="H132" i="1"/>
  <c r="H136" i="1"/>
  <c r="H140" i="1"/>
  <c r="H259" i="1"/>
  <c r="H276" i="1"/>
  <c r="H287" i="1"/>
  <c r="H291" i="1"/>
  <c r="H295" i="1"/>
  <c r="H325" i="1"/>
  <c r="H326" i="1"/>
  <c r="H327" i="1"/>
  <c r="H329" i="1"/>
  <c r="H139" i="1"/>
  <c r="H273" i="1"/>
  <c r="H340" i="1"/>
  <c r="H99" i="1"/>
  <c r="H103" i="1"/>
  <c r="H131" i="1"/>
  <c r="H135" i="1"/>
  <c r="H256" i="1"/>
  <c r="H98" i="1"/>
  <c r="H102" i="1"/>
  <c r="H106" i="1"/>
  <c r="H134" i="1"/>
  <c r="H138" i="1"/>
  <c r="H255" i="1"/>
  <c r="H272" i="1"/>
  <c r="H289" i="1"/>
  <c r="H293" i="1"/>
  <c r="H342" i="1"/>
  <c r="H343" i="1"/>
  <c r="H344" i="1"/>
  <c r="H338" i="1"/>
  <c r="H320" i="1"/>
  <c r="H328" i="1"/>
  <c r="H116" i="1"/>
  <c r="H120" i="1"/>
  <c r="H115" i="1"/>
  <c r="H119" i="1"/>
  <c r="H123" i="1"/>
  <c r="H114" i="1"/>
  <c r="H118" i="1"/>
  <c r="H122" i="1"/>
  <c r="O21" i="1"/>
  <c r="Q21" i="1"/>
  <c r="O22" i="1"/>
  <c r="Q22" i="1"/>
  <c r="O23" i="1"/>
  <c r="Q23" i="1"/>
  <c r="O24" i="1"/>
  <c r="Q24" i="1"/>
  <c r="O25" i="1"/>
  <c r="Q25" i="1"/>
  <c r="O26" i="1"/>
  <c r="Q26" i="1"/>
  <c r="O27" i="1"/>
  <c r="Q27" i="1"/>
  <c r="O28" i="1"/>
  <c r="Q28" i="1"/>
  <c r="O29" i="1"/>
  <c r="Q29" i="1"/>
  <c r="O30" i="1"/>
  <c r="Q30" i="1"/>
  <c r="H141" i="1" l="1"/>
  <c r="H296" i="1"/>
  <c r="H330" i="1"/>
  <c r="H262" i="1"/>
  <c r="H348" i="1"/>
  <c r="H107" i="1"/>
  <c r="H279" i="1"/>
  <c r="H124" i="1"/>
  <c r="I312" i="1"/>
  <c r="I311" i="1"/>
  <c r="I310" i="1"/>
  <c r="I309" i="1"/>
  <c r="I308" i="1"/>
  <c r="I307" i="1"/>
  <c r="I306" i="1"/>
  <c r="I305" i="1"/>
  <c r="I304" i="1"/>
  <c r="I303" i="1"/>
  <c r="I243" i="1"/>
  <c r="I242" i="1"/>
  <c r="I241" i="1"/>
  <c r="I240" i="1"/>
  <c r="I239" i="1"/>
  <c r="I238" i="1"/>
  <c r="I237" i="1"/>
  <c r="I236" i="1"/>
  <c r="I235" i="1"/>
  <c r="I234" i="1"/>
  <c r="I225" i="1"/>
  <c r="I224" i="1"/>
  <c r="I223" i="1"/>
  <c r="I222" i="1"/>
  <c r="I221" i="1"/>
  <c r="I220" i="1"/>
  <c r="I219" i="1"/>
  <c r="I218" i="1"/>
  <c r="I217" i="1"/>
  <c r="I216" i="1"/>
  <c r="I193" i="1"/>
  <c r="I192" i="1"/>
  <c r="I191" i="1"/>
  <c r="I190" i="1"/>
  <c r="I189" i="1"/>
  <c r="I188" i="1"/>
  <c r="I187" i="1"/>
  <c r="I186" i="1"/>
  <c r="I185" i="1"/>
  <c r="I184" i="1"/>
  <c r="I89" i="1"/>
  <c r="I88" i="1"/>
  <c r="I87" i="1"/>
  <c r="I86" i="1"/>
  <c r="I85" i="1"/>
  <c r="I84" i="1"/>
  <c r="I83" i="1"/>
  <c r="I82" i="1"/>
  <c r="I81" i="1"/>
  <c r="I80" i="1"/>
  <c r="O312" i="1"/>
  <c r="M312" i="1"/>
  <c r="O311" i="1"/>
  <c r="M311" i="1"/>
  <c r="O310" i="1"/>
  <c r="M310" i="1"/>
  <c r="O309" i="1"/>
  <c r="M309" i="1"/>
  <c r="O308" i="1"/>
  <c r="M308" i="1"/>
  <c r="O307" i="1"/>
  <c r="M307" i="1"/>
  <c r="O306" i="1"/>
  <c r="M306" i="1"/>
  <c r="O305" i="1"/>
  <c r="M305" i="1"/>
  <c r="O304" i="1"/>
  <c r="M304" i="1"/>
  <c r="O303" i="1"/>
  <c r="M303" i="1"/>
  <c r="Q243" i="1"/>
  <c r="O243" i="1"/>
  <c r="M243" i="1"/>
  <c r="Q242" i="1"/>
  <c r="O242" i="1"/>
  <c r="M242" i="1"/>
  <c r="Q241" i="1"/>
  <c r="O241" i="1"/>
  <c r="M241" i="1"/>
  <c r="Q240" i="1"/>
  <c r="O240" i="1"/>
  <c r="M240" i="1"/>
  <c r="Q239" i="1"/>
  <c r="O239" i="1"/>
  <c r="M239" i="1"/>
  <c r="Q238" i="1"/>
  <c r="O238" i="1"/>
  <c r="M238" i="1"/>
  <c r="Q237" i="1"/>
  <c r="O237" i="1"/>
  <c r="M237" i="1"/>
  <c r="Q236" i="1"/>
  <c r="O236" i="1"/>
  <c r="M236" i="1"/>
  <c r="Q235" i="1"/>
  <c r="O235" i="1"/>
  <c r="M235" i="1"/>
  <c r="Q234" i="1"/>
  <c r="O234" i="1"/>
  <c r="M234" i="1"/>
  <c r="Q225" i="1"/>
  <c r="O225" i="1"/>
  <c r="M225" i="1"/>
  <c r="Q224" i="1"/>
  <c r="O224" i="1"/>
  <c r="M224" i="1"/>
  <c r="Q223" i="1"/>
  <c r="O223" i="1"/>
  <c r="M223" i="1"/>
  <c r="Q222" i="1"/>
  <c r="O222" i="1"/>
  <c r="M222" i="1"/>
  <c r="Q221" i="1"/>
  <c r="O221" i="1"/>
  <c r="M221" i="1"/>
  <c r="Q220" i="1"/>
  <c r="O220" i="1"/>
  <c r="M220" i="1"/>
  <c r="Q219" i="1"/>
  <c r="O219" i="1"/>
  <c r="M219" i="1"/>
  <c r="Q218" i="1"/>
  <c r="O218" i="1"/>
  <c r="M218" i="1"/>
  <c r="Q217" i="1"/>
  <c r="O217" i="1"/>
  <c r="M217" i="1"/>
  <c r="Q216" i="1"/>
  <c r="O216" i="1"/>
  <c r="M216" i="1"/>
  <c r="M193" i="1"/>
  <c r="M192" i="1"/>
  <c r="M191" i="1"/>
  <c r="M190" i="1"/>
  <c r="M189" i="1"/>
  <c r="M188" i="1"/>
  <c r="M187" i="1"/>
  <c r="M186" i="1"/>
  <c r="M185" i="1"/>
  <c r="M184" i="1"/>
  <c r="M89" i="1"/>
  <c r="M88" i="1"/>
  <c r="M87" i="1"/>
  <c r="M86" i="1"/>
  <c r="M85" i="1"/>
  <c r="M84" i="1"/>
  <c r="M83" i="1"/>
  <c r="M82" i="1"/>
  <c r="M81" i="1"/>
  <c r="M80" i="1"/>
  <c r="Q48" i="1"/>
  <c r="O48" i="1"/>
  <c r="M48" i="1"/>
  <c r="Q47" i="1"/>
  <c r="O47" i="1"/>
  <c r="M47" i="1"/>
  <c r="Q46" i="1"/>
  <c r="O46" i="1"/>
  <c r="M46" i="1"/>
  <c r="Q45" i="1"/>
  <c r="O45" i="1"/>
  <c r="M45" i="1"/>
  <c r="Q44" i="1"/>
  <c r="O44" i="1"/>
  <c r="M44" i="1"/>
  <c r="Q43" i="1"/>
  <c r="O43" i="1"/>
  <c r="M43" i="1"/>
  <c r="Q42" i="1"/>
  <c r="O42" i="1"/>
  <c r="M42" i="1"/>
  <c r="Q41" i="1"/>
  <c r="O41" i="1"/>
  <c r="M41" i="1"/>
  <c r="Q40" i="1"/>
  <c r="O40" i="1"/>
  <c r="M40" i="1"/>
  <c r="Q39" i="1"/>
  <c r="O39" i="1"/>
  <c r="M39" i="1"/>
  <c r="I48" i="1"/>
  <c r="I47" i="1"/>
  <c r="I46" i="1"/>
  <c r="I45" i="1"/>
  <c r="I44" i="1"/>
  <c r="I43" i="1"/>
  <c r="I42" i="1"/>
  <c r="I41" i="1"/>
  <c r="I40" i="1"/>
  <c r="I39" i="1"/>
  <c r="M30" i="1"/>
  <c r="M29" i="1"/>
  <c r="M28" i="1"/>
  <c r="M27" i="1"/>
  <c r="M26" i="1"/>
  <c r="M25" i="1"/>
  <c r="M24" i="1"/>
  <c r="M23" i="1"/>
  <c r="M22" i="1"/>
  <c r="M21" i="1"/>
  <c r="I30" i="1"/>
  <c r="I29" i="1"/>
  <c r="I28" i="1"/>
  <c r="I27" i="1"/>
  <c r="I26" i="1"/>
  <c r="I25" i="1"/>
  <c r="I24" i="1"/>
  <c r="I23" i="1"/>
  <c r="I22" i="1"/>
  <c r="I21" i="1"/>
  <c r="H27" i="1" l="1"/>
  <c r="H308" i="1"/>
  <c r="H239" i="1"/>
  <c r="H372" i="1"/>
  <c r="H312" i="1"/>
  <c r="H302" i="1"/>
  <c r="H243" i="1"/>
  <c r="H233" i="1"/>
  <c r="H225" i="1"/>
  <c r="H215" i="1"/>
  <c r="H193" i="1"/>
  <c r="H89" i="1"/>
  <c r="H30" i="1"/>
  <c r="H20" i="1"/>
  <c r="H303" i="1"/>
  <c r="H304" i="1"/>
  <c r="H305" i="1"/>
  <c r="H306" i="1"/>
  <c r="H307" i="1"/>
  <c r="H309" i="1"/>
  <c r="H310" i="1"/>
  <c r="H311" i="1"/>
  <c r="H242" i="1"/>
  <c r="H241" i="1"/>
  <c r="H240" i="1"/>
  <c r="H238" i="1"/>
  <c r="H237" i="1"/>
  <c r="H236" i="1"/>
  <c r="H235" i="1"/>
  <c r="H234" i="1"/>
  <c r="H224" i="1"/>
  <c r="H223" i="1"/>
  <c r="H222" i="1"/>
  <c r="H221" i="1"/>
  <c r="H220" i="1"/>
  <c r="H219" i="1"/>
  <c r="H218" i="1"/>
  <c r="H217" i="1"/>
  <c r="H216" i="1"/>
  <c r="H192" i="1"/>
  <c r="H191" i="1"/>
  <c r="H190" i="1"/>
  <c r="H189" i="1"/>
  <c r="H188" i="1"/>
  <c r="H187" i="1"/>
  <c r="H186" i="1"/>
  <c r="H185" i="1"/>
  <c r="H184" i="1"/>
  <c r="H88" i="1"/>
  <c r="H87" i="1"/>
  <c r="H86" i="1"/>
  <c r="H85" i="1"/>
  <c r="H84" i="1"/>
  <c r="H83" i="1"/>
  <c r="H82" i="1"/>
  <c r="H81" i="1"/>
  <c r="H80" i="1"/>
  <c r="H48" i="1"/>
  <c r="H47" i="1"/>
  <c r="H46" i="1"/>
  <c r="H45" i="1"/>
  <c r="H44" i="1"/>
  <c r="H43" i="1"/>
  <c r="H42" i="1"/>
  <c r="H41" i="1"/>
  <c r="H40" i="1"/>
  <c r="H39" i="1"/>
  <c r="H38" i="1"/>
  <c r="H90" i="1" l="1"/>
  <c r="H244" i="1"/>
  <c r="H226" i="1"/>
  <c r="H49" i="1"/>
  <c r="H194" i="1"/>
  <c r="H383" i="1"/>
  <c r="H313" i="1"/>
  <c r="H24" i="1" l="1"/>
  <c r="H21" i="1"/>
  <c r="H22" i="1"/>
  <c r="H23" i="1"/>
  <c r="H25" i="1"/>
  <c r="H26" i="1"/>
  <c r="H28" i="1"/>
  <c r="H29" i="1"/>
  <c r="H8" i="1" l="1"/>
  <c r="H31" i="1"/>
  <c r="G9" i="1" s="1"/>
  <c r="B8" i="1" l="1"/>
</calcChain>
</file>

<file path=xl/sharedStrings.xml><?xml version="1.0" encoding="utf-8"?>
<sst xmlns="http://schemas.openxmlformats.org/spreadsheetml/2006/main" count="954" uniqueCount="126">
  <si>
    <t>AGE GROUP</t>
  </si>
  <si>
    <t>TEAM NAME</t>
  </si>
  <si>
    <t>CONTACT EMAIL</t>
  </si>
  <si>
    <t>XSJ</t>
  </si>
  <si>
    <t>SJ</t>
  </si>
  <si>
    <t>MJ</t>
  </si>
  <si>
    <t>LJ</t>
  </si>
  <si>
    <t>XLJ</t>
  </si>
  <si>
    <t>YTH</t>
  </si>
  <si>
    <t>XXL</t>
  </si>
  <si>
    <t>38/40"</t>
  </si>
  <si>
    <t>42/44"</t>
  </si>
  <si>
    <t>44/46"</t>
  </si>
  <si>
    <t>46/48"</t>
  </si>
  <si>
    <t>48/50"</t>
  </si>
  <si>
    <t xml:space="preserve">M </t>
  </si>
  <si>
    <t xml:space="preserve">L </t>
  </si>
  <si>
    <t xml:space="preserve">XL </t>
  </si>
  <si>
    <t>XXXL</t>
  </si>
  <si>
    <t>TO FIT HEIGHT</t>
  </si>
  <si>
    <t>TO FIT CHEST</t>
  </si>
  <si>
    <t>116 cm</t>
  </si>
  <si>
    <t>128 cm</t>
  </si>
  <si>
    <t>140 cm</t>
  </si>
  <si>
    <t>152 cm</t>
  </si>
  <si>
    <t>164 cm</t>
  </si>
  <si>
    <t>172 cm</t>
  </si>
  <si>
    <t>QTY</t>
  </si>
  <si>
    <t>Line Total</t>
  </si>
  <si>
    <t>DATE</t>
  </si>
  <si>
    <t>CONTACT TEL No.</t>
  </si>
  <si>
    <t>Size Information</t>
  </si>
  <si>
    <t>COMPANY NAME</t>
  </si>
  <si>
    <t>ADDRESS</t>
  </si>
  <si>
    <t>Please email the completed form to:</t>
  </si>
  <si>
    <t>CONTACT NAME</t>
  </si>
  <si>
    <t>EMAIL FOR INVOICE</t>
  </si>
  <si>
    <t>TEL No.</t>
  </si>
  <si>
    <t>PAYMENT TERMS</t>
  </si>
  <si>
    <t xml:space="preserve">Product Code: </t>
  </si>
  <si>
    <t>Squad No.s/Initials Required</t>
  </si>
  <si>
    <t>Squad No.s/Initials</t>
  </si>
  <si>
    <t>Front Sponsor</t>
  </si>
  <si>
    <t>Rear Sponsor</t>
  </si>
  <si>
    <t>Qty Require Print</t>
  </si>
  <si>
    <t>Garments</t>
  </si>
  <si>
    <t>SPONSOR, INITIALS &amp; SQUAD NUMBERS REQUIREMENTS</t>
  </si>
  <si>
    <t>£ Each</t>
  </si>
  <si>
    <t>FRONT SPONSOR NAME:</t>
  </si>
  <si>
    <t>REAR SPONSOR NAME:</t>
  </si>
  <si>
    <t>LEG SPONSOR NAME:</t>
  </si>
  <si>
    <t>ORDER TOTAL:</t>
  </si>
  <si>
    <r>
      <t xml:space="preserve">GARMENT TOTAL COST - </t>
    </r>
    <r>
      <rPr>
        <b/>
        <sz val="8"/>
        <color theme="1"/>
        <rFont val="Calibri"/>
        <family val="2"/>
        <scheme val="minor"/>
      </rPr>
      <t xml:space="preserve">please ensure that printing requirements have been entered above </t>
    </r>
  </si>
  <si>
    <t>34/36"</t>
  </si>
  <si>
    <t>Sponsor</t>
  </si>
  <si>
    <t>When we receive your order, we will arrange the graphics to be produced.  We will then send these by email for you to approve - the order will not commence until we have received confirmation that you are happy to proceed.  Please look out for our approval email and check your junk folder just incase it has gone there.</t>
  </si>
  <si>
    <r>
      <rPr>
        <b/>
        <sz val="9"/>
        <color rgb="FFFF0000"/>
        <rFont val="Calibri"/>
        <family val="2"/>
        <scheme val="minor"/>
      </rPr>
      <t>HOW TO ORDER</t>
    </r>
    <r>
      <rPr>
        <b/>
        <sz val="9"/>
        <color rgb="FFFF0066"/>
        <rFont val="Calibri"/>
        <family val="2"/>
        <scheme val="minor"/>
      </rPr>
      <t>:</t>
    </r>
    <r>
      <rPr>
        <b/>
        <sz val="9"/>
        <color theme="1"/>
        <rFont val="Calibri"/>
        <family val="2"/>
        <scheme val="minor"/>
      </rPr>
      <t xml:space="preserve"> </t>
    </r>
    <r>
      <rPr>
        <b/>
        <sz val="9"/>
        <rFont val="Calibri"/>
        <family val="2"/>
        <scheme val="minor"/>
      </rPr>
      <t xml:space="preserve"> All orders to be placed directly to TAG Sportswear</t>
    </r>
    <r>
      <rPr>
        <b/>
        <sz val="9"/>
        <color theme="1"/>
        <rFont val="Calibri"/>
        <family val="2"/>
        <scheme val="minor"/>
      </rPr>
      <t xml:space="preserve"> - please email to:</t>
    </r>
  </si>
  <si>
    <r>
      <rPr>
        <b/>
        <sz val="9"/>
        <color rgb="FFFF0066"/>
        <rFont val="Calibri"/>
        <family val="2"/>
        <scheme val="minor"/>
      </rPr>
      <t xml:space="preserve">CLUB AUTHORISATION : </t>
    </r>
    <r>
      <rPr>
        <b/>
        <sz val="9"/>
        <color theme="1"/>
        <rFont val="Calibri"/>
        <family val="2"/>
        <scheme val="minor"/>
      </rPr>
      <t xml:space="preserve"> </t>
    </r>
    <r>
      <rPr>
        <b/>
        <sz val="9"/>
        <color rgb="FFFF0000"/>
        <rFont val="Calibri"/>
        <family val="2"/>
        <scheme val="minor"/>
      </rPr>
      <t xml:space="preserve"> </t>
    </r>
    <r>
      <rPr>
        <b/>
        <sz val="9"/>
        <rFont val="Calibri"/>
        <family val="2"/>
        <scheme val="minor"/>
      </rPr>
      <t>As part of Club rules, when emailing your order, please 'cc' in the following club officials:</t>
    </r>
  </si>
  <si>
    <r>
      <rPr>
        <b/>
        <sz val="9"/>
        <color rgb="FFFF0066"/>
        <rFont val="Calibri"/>
        <family val="2"/>
        <scheme val="minor"/>
      </rPr>
      <t>ARTWORK:</t>
    </r>
    <r>
      <rPr>
        <b/>
        <sz val="9"/>
        <color theme="1"/>
        <rFont val="Calibri"/>
        <family val="2"/>
        <scheme val="minor"/>
      </rPr>
      <t xml:space="preserve">  Orders requiring new logos to be printed, such as sponsors, please email the artwork with the order.</t>
    </r>
    <r>
      <rPr>
        <b/>
        <sz val="9"/>
        <rFont val="Calibri"/>
        <family val="2"/>
        <scheme val="minor"/>
      </rPr>
      <t xml:space="preserve">  Where possible, please send logos as</t>
    </r>
    <r>
      <rPr>
        <b/>
        <sz val="9"/>
        <color rgb="FF00B0F0"/>
        <rFont val="Calibri"/>
        <family val="2"/>
        <scheme val="minor"/>
      </rPr>
      <t xml:space="preserve"> editable pdf or ai file formats</t>
    </r>
    <r>
      <rPr>
        <b/>
        <sz val="9"/>
        <rFont val="Calibri"/>
        <family val="2"/>
        <scheme val="minor"/>
      </rPr>
      <t>.  TAG Sportswear reserve the right to apply an artwork setup charge of £24.00 for poor quality artwork that requires redrawing.</t>
    </r>
  </si>
  <si>
    <r>
      <rPr>
        <b/>
        <sz val="9"/>
        <color rgb="FFFF0066"/>
        <rFont val="Calibri"/>
        <family val="2"/>
        <scheme val="minor"/>
      </rPr>
      <t>CLUB SPECIFIC CONDITIONS:</t>
    </r>
    <r>
      <rPr>
        <b/>
        <sz val="9"/>
        <color theme="1"/>
        <rFont val="Calibri"/>
        <family val="2"/>
        <scheme val="minor"/>
      </rPr>
      <t xml:space="preserve"> </t>
    </r>
    <r>
      <rPr>
        <b/>
        <sz val="9"/>
        <rFont val="Calibri"/>
        <family val="2"/>
        <scheme val="minor"/>
      </rPr>
      <t xml:space="preserve"> Payment with order. TAG Sportswear can raise a Pro-Forma invoice for your sponsor if required - please complete the details above.</t>
    </r>
  </si>
  <si>
    <t>HALAS HAWKS - OFF FIELD</t>
  </si>
  <si>
    <t>dan@tagsportswear.co.uk</t>
  </si>
  <si>
    <t>F2000574-499</t>
  </si>
  <si>
    <t>TRAINING TEE - RED</t>
  </si>
  <si>
    <t>TRAINING TEE - GREY</t>
  </si>
  <si>
    <t>F2000574-500</t>
  </si>
  <si>
    <t>RAIN JACKET - MESH LINED - RED</t>
  </si>
  <si>
    <t>F2000575-499</t>
  </si>
  <si>
    <t>RAIN JACKET - MESH LINED - GREY</t>
  </si>
  <si>
    <t>F2000575-500</t>
  </si>
  <si>
    <t>RAIN JACKET - FLEECE LINED - RED</t>
  </si>
  <si>
    <t>RAIN JACKET - FLEECE LINED - GREY</t>
  </si>
  <si>
    <t>F2000818-499</t>
  </si>
  <si>
    <t>F2000818-500</t>
  </si>
  <si>
    <t>F2000788-499</t>
  </si>
  <si>
    <t>F2000788-500</t>
  </si>
  <si>
    <t>SPORTS HOODY - RED</t>
  </si>
  <si>
    <t>F2000589-499</t>
  </si>
  <si>
    <t>F2000589-500</t>
  </si>
  <si>
    <t>SPORTS HOODY - GREY</t>
  </si>
  <si>
    <t>MELANGE FASHION HOODY</t>
  </si>
  <si>
    <t>F2000588-518</t>
  </si>
  <si>
    <t>TECH TROUSER</t>
  </si>
  <si>
    <t>F2000590-0001</t>
  </si>
  <si>
    <t>SPORTS POLO - RED</t>
  </si>
  <si>
    <t>F2000649-499</t>
  </si>
  <si>
    <t>SPORTS POLO - GREY</t>
  </si>
  <si>
    <t>F2000649-500</t>
  </si>
  <si>
    <t>F2000835-2303</t>
  </si>
  <si>
    <t>SPONSOR NAME:</t>
  </si>
  <si>
    <t>40x35x20cm</t>
  </si>
  <si>
    <t>F2000808-2303</t>
  </si>
  <si>
    <t>45x40x25cm</t>
  </si>
  <si>
    <r>
      <t xml:space="preserve">MATCH BALL - </t>
    </r>
    <r>
      <rPr>
        <b/>
        <sz val="16"/>
        <color rgb="FFFF0000"/>
        <rFont val="Calibri"/>
        <family val="2"/>
        <scheme val="minor"/>
      </rPr>
      <t>MOQ 10x PER SIZE</t>
    </r>
  </si>
  <si>
    <t>BA000059-6400</t>
  </si>
  <si>
    <t>PUFFA GILET</t>
  </si>
  <si>
    <t>F2001165-0001</t>
  </si>
  <si>
    <t>COACHES SHORTS</t>
  </si>
  <si>
    <t>UNIT 1 DERBY ROAD BUSINESS PARK, DERBY ROAD, BURTON ON TRENT, STAFFS, DE14 1RW</t>
  </si>
  <si>
    <t>NET AMOUNT</t>
  </si>
  <si>
    <t>VAT AMOUNT</t>
  </si>
  <si>
    <t>Tel: 01283 531 855          Visit us at: www.tagsportswear.co.uk</t>
  </si>
  <si>
    <t>TRAINING SHORT</t>
  </si>
  <si>
    <t>F2001267-0001</t>
  </si>
  <si>
    <t>Each inc VAT</t>
  </si>
  <si>
    <t>SHOE SIZE</t>
  </si>
  <si>
    <t>12 - 2</t>
  </si>
  <si>
    <t>3 - 6</t>
  </si>
  <si>
    <t>7 - 11</t>
  </si>
  <si>
    <t>TRAINING SOCK</t>
  </si>
  <si>
    <t>Product Code: BS000051-0001</t>
  </si>
  <si>
    <t>SOCK TOTAL COST</t>
  </si>
  <si>
    <t>OSLO PUFFA JACKET</t>
  </si>
  <si>
    <t>F2001764-0001</t>
  </si>
  <si>
    <t>1/4 ZIP MIDLAYER - RED</t>
  </si>
  <si>
    <t>1/4 ZIP MIDLAYER - GREY</t>
  </si>
  <si>
    <t>F2001446-0001</t>
  </si>
  <si>
    <t>KIT BAG - SMALL</t>
  </si>
  <si>
    <t>KIT BAG - MEDIUM</t>
  </si>
  <si>
    <t>F2001266-499</t>
  </si>
  <si>
    <t>WINDSTOPPER - RED</t>
  </si>
  <si>
    <t>WINDSTOPPER - GREY</t>
  </si>
  <si>
    <t>F2001266-500</t>
  </si>
  <si>
    <t>ORDER FORM 2022/23</t>
  </si>
  <si>
    <t>TO FIT WAIST</t>
  </si>
  <si>
    <t>MOQ IS 10x - LESS THAN 10x CAN BE ORDERED BUT THIS INCURS A SURCHARGE OF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</si>
</sst>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4" x14ac:knownFonts="1">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8"/>
      <color theme="0"/>
      <name val="Calibri"/>
      <family val="2"/>
      <scheme val="minor"/>
    </font>
    <font>
      <b/>
      <sz val="8"/>
      <color theme="0"/>
      <name val="Calibri"/>
      <family val="2"/>
      <scheme val="minor"/>
    </font>
    <font>
      <b/>
      <sz val="18"/>
      <color theme="1"/>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u/>
      <sz val="11"/>
      <color theme="10"/>
      <name val="Calibri"/>
      <family val="2"/>
      <scheme val="minor"/>
    </font>
    <font>
      <sz val="8"/>
      <name val="Calibri"/>
      <family val="2"/>
      <scheme val="minor"/>
    </font>
    <font>
      <b/>
      <sz val="18"/>
      <color rgb="FFFF0000"/>
      <name val="Arial Black"/>
      <family val="2"/>
    </font>
    <font>
      <b/>
      <sz val="14"/>
      <color theme="1"/>
      <name val="Arial Narrow"/>
      <family val="2"/>
    </font>
    <font>
      <b/>
      <sz val="12"/>
      <color rgb="FF002060"/>
      <name val="Calibri"/>
      <family val="2"/>
      <scheme val="minor"/>
    </font>
    <font>
      <b/>
      <sz val="8"/>
      <name val="Arial Black"/>
      <family val="2"/>
    </font>
    <font>
      <b/>
      <sz val="8"/>
      <color theme="1"/>
      <name val="Calibri"/>
      <family val="2"/>
      <scheme val="minor"/>
    </font>
    <font>
      <b/>
      <sz val="10"/>
      <color rgb="FFFF0000"/>
      <name val="Arial Black"/>
      <family val="2"/>
    </font>
    <font>
      <b/>
      <sz val="11"/>
      <name val="Calibri"/>
      <family val="2"/>
      <scheme val="minor"/>
    </font>
    <font>
      <b/>
      <sz val="9"/>
      <color theme="1"/>
      <name val="Calibri"/>
      <family val="2"/>
      <scheme val="minor"/>
    </font>
    <font>
      <b/>
      <sz val="9"/>
      <color rgb="FFFF0000"/>
      <name val="Calibri"/>
      <family val="2"/>
      <scheme val="minor"/>
    </font>
    <font>
      <b/>
      <sz val="9"/>
      <color rgb="FFFF0066"/>
      <name val="Calibri"/>
      <family val="2"/>
      <scheme val="minor"/>
    </font>
    <font>
      <b/>
      <sz val="9"/>
      <name val="Calibri"/>
      <family val="2"/>
      <scheme val="minor"/>
    </font>
    <font>
      <sz val="9"/>
      <color theme="1"/>
      <name val="Calibri"/>
      <family val="2"/>
      <scheme val="minor"/>
    </font>
    <font>
      <b/>
      <sz val="9"/>
      <color rgb="FF00B0F0"/>
      <name val="Calibri"/>
      <family val="2"/>
      <scheme val="minor"/>
    </font>
    <font>
      <b/>
      <sz val="16"/>
      <color rgb="FFFF0000"/>
      <name val="Calibri"/>
      <family val="2"/>
      <scheme val="minor"/>
    </font>
    <font>
      <sz val="12"/>
      <color theme="1"/>
      <name val="Calibri"/>
      <family val="2"/>
      <scheme val="minor"/>
    </font>
    <font>
      <b/>
      <sz val="10"/>
      <name val="Calibri"/>
      <family val="2"/>
      <scheme val="minor"/>
    </font>
    <font>
      <b/>
      <sz val="18"/>
      <color theme="1"/>
      <name val="Arial Rounded MT Bold"/>
      <family val="2"/>
    </font>
    <font>
      <b/>
      <sz val="20"/>
      <color rgb="FFFF0000"/>
      <name val="Calibri"/>
      <family val="2"/>
      <scheme val="minor"/>
    </font>
    <font>
      <b/>
      <sz val="36"/>
      <color rgb="FF0000FF"/>
      <name val="Arial Rounded MT Bold"/>
      <family val="2"/>
    </font>
    <font>
      <b/>
      <sz val="16"/>
      <color theme="0"/>
      <name val="Arial Rounded MT Bold"/>
      <family val="2"/>
    </font>
    <font>
      <b/>
      <u/>
      <sz val="18"/>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theme="4" tint="-0.249977111117893"/>
        <bgColor indexed="64"/>
      </patternFill>
    </fill>
    <fill>
      <patternFill patternType="solid">
        <fgColor rgb="FFFFFF00"/>
        <bgColor indexed="64"/>
      </patternFill>
    </fill>
    <fill>
      <patternFill patternType="solid">
        <fgColor theme="1"/>
        <bgColor indexed="64"/>
      </patternFill>
    </fill>
    <fill>
      <patternFill patternType="solid">
        <fgColor theme="6" tint="0.79998168889431442"/>
        <bgColor indexed="64"/>
      </patternFill>
    </fill>
    <fill>
      <patternFill patternType="lightGray"/>
    </fill>
    <fill>
      <patternFill patternType="solid">
        <fgColor theme="7" tint="0.79998168889431442"/>
        <bgColor indexed="64"/>
      </patternFill>
    </fill>
    <fill>
      <patternFill patternType="solid">
        <fgColor rgb="FF0000FF"/>
        <bgColor indexed="64"/>
      </patternFill>
    </fill>
  </fills>
  <borders count="92">
    <border>
      <left/>
      <right/>
      <top/>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style="hair">
        <color indexed="64"/>
      </left>
      <right/>
      <top style="medium">
        <color indexed="64"/>
      </top>
      <bottom style="medium">
        <color indexed="64"/>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auto="1"/>
      </right>
      <top/>
      <bottom/>
      <diagonal/>
    </border>
    <border>
      <left style="medium">
        <color indexed="64"/>
      </left>
      <right/>
      <top style="thin">
        <color indexed="64"/>
      </top>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right style="hair">
        <color auto="1"/>
      </right>
      <top style="thin">
        <color auto="1"/>
      </top>
      <bottom style="medium">
        <color auto="1"/>
      </bottom>
      <diagonal/>
    </border>
    <border>
      <left style="hair">
        <color auto="1"/>
      </left>
      <right style="hair">
        <color auto="1"/>
      </right>
      <top style="hair">
        <color auto="1"/>
      </top>
      <bottom style="thin">
        <color indexed="64"/>
      </bottom>
      <diagonal/>
    </border>
    <border>
      <left/>
      <right/>
      <top/>
      <bottom style="hair">
        <color auto="1"/>
      </bottom>
      <diagonal/>
    </border>
    <border>
      <left/>
      <right style="medium">
        <color indexed="64"/>
      </right>
      <top style="thin">
        <color auto="1"/>
      </top>
      <bottom style="thin">
        <color auto="1"/>
      </bottom>
      <diagonal/>
    </border>
    <border>
      <left/>
      <right/>
      <top/>
      <bottom style="thin">
        <color auto="1"/>
      </bottom>
      <diagonal/>
    </border>
    <border>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auto="1"/>
      </right>
      <top style="hair">
        <color auto="1"/>
      </top>
      <bottom style="thin">
        <color indexed="64"/>
      </bottom>
      <diagonal/>
    </border>
    <border>
      <left/>
      <right/>
      <top style="thin">
        <color indexed="64"/>
      </top>
      <bottom style="thin">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right style="hair">
        <color auto="1"/>
      </right>
      <top style="medium">
        <color indexed="64"/>
      </top>
      <bottom style="medium">
        <color indexed="64"/>
      </bottom>
      <diagonal/>
    </border>
    <border>
      <left style="medium">
        <color indexed="64"/>
      </left>
      <right/>
      <top/>
      <bottom style="thin">
        <color indexed="64"/>
      </bottom>
      <diagonal/>
    </border>
    <border>
      <left/>
      <right style="hair">
        <color auto="1"/>
      </right>
      <top/>
      <bottom style="medium">
        <color auto="1"/>
      </bottom>
      <diagonal/>
    </border>
    <border>
      <left/>
      <right style="medium">
        <color auto="1"/>
      </right>
      <top/>
      <bottom style="hair">
        <color auto="1"/>
      </bottom>
      <diagonal/>
    </border>
    <border>
      <left style="hair">
        <color auto="1"/>
      </left>
      <right style="medium">
        <color auto="1"/>
      </right>
      <top style="hair">
        <color auto="1"/>
      </top>
      <bottom style="thin">
        <color indexed="64"/>
      </bottom>
      <diagonal/>
    </border>
    <border>
      <left style="medium">
        <color indexed="64"/>
      </left>
      <right style="medium">
        <color indexed="64"/>
      </right>
      <top style="thin">
        <color indexed="64"/>
      </top>
      <bottom style="thin">
        <color indexed="64"/>
      </bottom>
      <diagonal/>
    </border>
    <border>
      <left style="hair">
        <color auto="1"/>
      </left>
      <right style="medium">
        <color indexed="64"/>
      </right>
      <top style="medium">
        <color indexed="64"/>
      </top>
      <bottom style="hair">
        <color auto="1"/>
      </bottom>
      <diagonal/>
    </border>
    <border>
      <left/>
      <right style="medium">
        <color indexed="64"/>
      </right>
      <top style="medium">
        <color indexed="64"/>
      </top>
      <bottom style="hair">
        <color auto="1"/>
      </bottom>
      <diagonal/>
    </border>
    <border>
      <left style="hair">
        <color auto="1"/>
      </left>
      <right/>
      <top style="medium">
        <color indexed="64"/>
      </top>
      <bottom style="hair">
        <color auto="1"/>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hair">
        <color indexed="64"/>
      </left>
      <right style="thick">
        <color indexed="64"/>
      </right>
      <top style="medium">
        <color indexed="64"/>
      </top>
      <bottom style="thin">
        <color indexed="64"/>
      </bottom>
      <diagonal/>
    </border>
    <border>
      <left style="hair">
        <color indexed="64"/>
      </left>
      <right style="thick">
        <color indexed="64"/>
      </right>
      <top style="thin">
        <color indexed="64"/>
      </top>
      <bottom style="thin">
        <color indexed="64"/>
      </bottom>
      <diagonal/>
    </border>
    <border>
      <left/>
      <right/>
      <top style="medium">
        <color indexed="64"/>
      </top>
      <bottom style="hair">
        <color indexed="64"/>
      </bottom>
      <diagonal/>
    </border>
    <border>
      <left/>
      <right style="hair">
        <color auto="1"/>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hair">
        <color indexed="64"/>
      </bottom>
      <diagonal/>
    </border>
    <border>
      <left/>
      <right/>
      <top style="thin">
        <color indexed="64"/>
      </top>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auto="1"/>
      </right>
      <top style="thin">
        <color indexed="64"/>
      </top>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
      <left/>
      <right style="thick">
        <color indexed="64"/>
      </right>
      <top style="thin">
        <color indexed="64"/>
      </top>
      <bottom style="thin">
        <color indexed="64"/>
      </bottom>
      <diagonal/>
    </border>
    <border>
      <left/>
      <right style="hair">
        <color indexed="64"/>
      </right>
      <top style="medium">
        <color indexed="64"/>
      </top>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1" fillId="0" borderId="0" applyNumberFormat="0" applyFill="0" applyBorder="0" applyAlignment="0" applyProtection="0"/>
  </cellStyleXfs>
  <cellXfs count="281">
    <xf numFmtId="0" fontId="0" fillId="0" borderId="0" xfId="0"/>
    <xf numFmtId="0" fontId="0" fillId="0" borderId="0" xfId="0" applyProtection="1"/>
    <xf numFmtId="0" fontId="2" fillId="0" borderId="8" xfId="0" applyFont="1" applyBorder="1" applyAlignment="1" applyProtection="1">
      <alignment horizontal="center" vertical="center"/>
    </xf>
    <xf numFmtId="0" fontId="0" fillId="0" borderId="0" xfId="0" applyAlignment="1" applyProtection="1">
      <alignment wrapText="1"/>
    </xf>
    <xf numFmtId="0" fontId="1" fillId="0" borderId="0" xfId="0" applyFont="1" applyAlignment="1" applyProtection="1">
      <alignment textRotation="90"/>
    </xf>
    <xf numFmtId="0" fontId="1" fillId="0" borderId="4" xfId="0" applyFont="1" applyBorder="1" applyAlignment="1" applyProtection="1">
      <alignment horizontal="center" vertical="center"/>
    </xf>
    <xf numFmtId="0" fontId="1" fillId="0" borderId="7" xfId="0" applyFont="1" applyBorder="1" applyAlignment="1" applyProtection="1">
      <alignment horizontal="center" vertical="center"/>
    </xf>
    <xf numFmtId="0" fontId="0" fillId="0" borderId="0" xfId="0" applyBorder="1" applyProtection="1"/>
    <xf numFmtId="0" fontId="1" fillId="0" borderId="1" xfId="0" applyFont="1" applyFill="1" applyBorder="1" applyAlignment="1" applyProtection="1">
      <alignment horizontal="center" vertical="center"/>
    </xf>
    <xf numFmtId="0" fontId="1" fillId="0" borderId="7" xfId="0" applyFont="1" applyFill="1" applyBorder="1" applyAlignment="1" applyProtection="1">
      <alignment horizontal="center" vertical="center"/>
    </xf>
    <xf numFmtId="0" fontId="12" fillId="0" borderId="0" xfId="0" applyFont="1" applyProtection="1"/>
    <xf numFmtId="164" fontId="0" fillId="0" borderId="30" xfId="0" applyNumberFormat="1" applyFill="1" applyBorder="1" applyAlignment="1" applyProtection="1">
      <alignment horizontal="center"/>
    </xf>
    <xf numFmtId="164" fontId="1" fillId="0" borderId="48" xfId="0" applyNumberFormat="1" applyFont="1" applyFill="1" applyBorder="1" applyAlignment="1" applyProtection="1">
      <alignment horizontal="center" vertical="center" wrapText="1"/>
    </xf>
    <xf numFmtId="0" fontId="1" fillId="0" borderId="7" xfId="0" applyFont="1" applyBorder="1" applyAlignment="1" applyProtection="1">
      <alignment vertical="center"/>
    </xf>
    <xf numFmtId="0" fontId="1" fillId="0" borderId="1" xfId="0" applyFont="1" applyBorder="1" applyAlignment="1" applyProtection="1">
      <alignment vertical="center"/>
    </xf>
    <xf numFmtId="0" fontId="1" fillId="0" borderId="56" xfId="0" applyFont="1" applyFill="1" applyBorder="1" applyAlignment="1" applyProtection="1">
      <alignment horizontal="center" vertical="center"/>
    </xf>
    <xf numFmtId="164" fontId="0" fillId="0" borderId="31" xfId="0" applyNumberFormat="1" applyFill="1" applyBorder="1" applyAlignment="1" applyProtection="1">
      <alignment horizontal="center"/>
    </xf>
    <xf numFmtId="0" fontId="3" fillId="0" borderId="28"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1" fillId="0" borderId="47" xfId="0" applyFont="1" applyFill="1" applyBorder="1" applyAlignment="1" applyProtection="1">
      <alignment horizontal="center" vertical="center" wrapText="1"/>
    </xf>
    <xf numFmtId="164" fontId="1" fillId="0" borderId="56" xfId="0" applyNumberFormat="1" applyFont="1" applyFill="1" applyBorder="1" applyAlignment="1" applyProtection="1">
      <alignment horizontal="center" vertical="center" wrapText="1"/>
    </xf>
    <xf numFmtId="164" fontId="0" fillId="0" borderId="9" xfId="0" applyNumberFormat="1" applyFill="1" applyBorder="1" applyAlignment="1" applyProtection="1">
      <alignment horizontal="center"/>
    </xf>
    <xf numFmtId="164" fontId="0" fillId="0" borderId="3" xfId="0" applyNumberFormat="1" applyFill="1" applyBorder="1" applyAlignment="1" applyProtection="1">
      <alignment horizontal="center"/>
    </xf>
    <xf numFmtId="1" fontId="17" fillId="0" borderId="32" xfId="0" applyNumberFormat="1" applyFont="1" applyFill="1" applyBorder="1" applyAlignment="1" applyProtection="1">
      <alignment horizontal="center" vertical="center" wrapText="1"/>
    </xf>
    <xf numFmtId="1" fontId="0" fillId="0" borderId="0" xfId="0" applyNumberFormat="1" applyProtection="1"/>
    <xf numFmtId="1" fontId="17" fillId="0" borderId="47" xfId="0" applyNumberFormat="1" applyFont="1" applyFill="1" applyBorder="1" applyAlignment="1" applyProtection="1">
      <alignment horizontal="center" vertical="center" wrapText="1"/>
    </xf>
    <xf numFmtId="164" fontId="0" fillId="0" borderId="0" xfId="0" applyNumberFormat="1" applyProtection="1"/>
    <xf numFmtId="164" fontId="8" fillId="4" borderId="51" xfId="0" applyNumberFormat="1" applyFont="1" applyFill="1" applyBorder="1" applyAlignment="1" applyProtection="1">
      <alignment horizontal="center"/>
    </xf>
    <xf numFmtId="0" fontId="0" fillId="0" borderId="0" xfId="0" applyAlignment="1" applyProtection="1">
      <alignment horizontal="center"/>
    </xf>
    <xf numFmtId="164" fontId="0" fillId="0" borderId="25" xfId="0" applyNumberFormat="1" applyFill="1" applyBorder="1" applyAlignment="1" applyProtection="1">
      <alignment horizontal="center"/>
    </xf>
    <xf numFmtId="0" fontId="3" fillId="0" borderId="5" xfId="0" applyFont="1" applyBorder="1" applyAlignment="1" applyProtection="1">
      <alignment horizontal="center" vertical="center"/>
    </xf>
    <xf numFmtId="0" fontId="2" fillId="0" borderId="5" xfId="0" applyFont="1" applyBorder="1" applyAlignment="1" applyProtection="1">
      <alignment horizontal="center" vertical="center"/>
    </xf>
    <xf numFmtId="0" fontId="3" fillId="0" borderId="8" xfId="0" applyFont="1" applyBorder="1" applyAlignment="1" applyProtection="1">
      <alignment horizontal="center" vertical="center"/>
    </xf>
    <xf numFmtId="0" fontId="1" fillId="4" borderId="74" xfId="0" applyFont="1" applyFill="1" applyBorder="1" applyAlignment="1" applyProtection="1">
      <alignment vertical="center"/>
    </xf>
    <xf numFmtId="0" fontId="24" fillId="0" borderId="0" xfId="0" applyFont="1" applyAlignment="1" applyProtection="1">
      <alignment vertical="center"/>
    </xf>
    <xf numFmtId="0" fontId="24" fillId="0" borderId="0" xfId="0" applyFont="1" applyProtection="1"/>
    <xf numFmtId="164" fontId="6" fillId="0" borderId="0" xfId="0" applyNumberFormat="1" applyFont="1" applyAlignment="1" applyProtection="1">
      <alignment vertical="center" wrapText="1"/>
    </xf>
    <xf numFmtId="164" fontId="14" fillId="0" borderId="0" xfId="0" applyNumberFormat="1" applyFont="1" applyAlignment="1" applyProtection="1">
      <alignment vertical="center" wrapText="1"/>
    </xf>
    <xf numFmtId="0" fontId="15" fillId="0" borderId="0" xfId="0" applyFont="1" applyAlignment="1" applyProtection="1">
      <alignment vertical="center"/>
    </xf>
    <xf numFmtId="0" fontId="27" fillId="0" borderId="0" xfId="0" applyFont="1" applyProtection="1"/>
    <xf numFmtId="0" fontId="12" fillId="0" borderId="0" xfId="0" applyFont="1" applyBorder="1" applyProtection="1"/>
    <xf numFmtId="0" fontId="2" fillId="0" borderId="26" xfId="0" applyFont="1" applyBorder="1" applyAlignment="1" applyProtection="1">
      <alignment horizontal="center" vertical="center"/>
    </xf>
    <xf numFmtId="0" fontId="0" fillId="0" borderId="0" xfId="0" applyBorder="1" applyAlignment="1" applyProtection="1">
      <alignment horizontal="center"/>
    </xf>
    <xf numFmtId="164" fontId="19" fillId="0" borderId="37" xfId="0" applyNumberFormat="1" applyFont="1" applyFill="1" applyBorder="1" applyAlignment="1" applyProtection="1">
      <alignment horizontal="center" vertical="center" wrapText="1"/>
    </xf>
    <xf numFmtId="164" fontId="19" fillId="0" borderId="23" xfId="0" applyNumberFormat="1" applyFont="1" applyFill="1" applyBorder="1" applyAlignment="1" applyProtection="1">
      <alignment horizontal="center" vertical="center" wrapText="1"/>
    </xf>
    <xf numFmtId="0" fontId="16" fillId="0" borderId="39" xfId="0" applyFont="1" applyFill="1" applyBorder="1" applyAlignment="1" applyProtection="1">
      <alignment horizontal="center" vertical="center"/>
    </xf>
    <xf numFmtId="0" fontId="16" fillId="0" borderId="40" xfId="0" applyFont="1" applyFill="1" applyBorder="1" applyAlignment="1" applyProtection="1">
      <alignment horizontal="center" vertical="center"/>
    </xf>
    <xf numFmtId="0" fontId="16" fillId="0" borderId="33" xfId="0" applyFont="1" applyFill="1" applyBorder="1" applyAlignment="1" applyProtection="1">
      <alignment horizontal="center" vertical="center"/>
    </xf>
    <xf numFmtId="0" fontId="16" fillId="0" borderId="55" xfId="0" applyFont="1" applyFill="1" applyBorder="1" applyAlignment="1" applyProtection="1">
      <alignment horizontal="center" vertical="center"/>
    </xf>
    <xf numFmtId="0" fontId="18" fillId="5" borderId="39"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0" borderId="40" xfId="0" applyFont="1" applyFill="1" applyBorder="1" applyAlignment="1" applyProtection="1">
      <alignment horizontal="center" vertical="center"/>
    </xf>
    <xf numFmtId="0" fontId="1" fillId="0" borderId="15"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1" fillId="0" borderId="17" xfId="0" applyFont="1" applyFill="1" applyBorder="1" applyAlignment="1" applyProtection="1">
      <alignment horizontal="center" vertical="center"/>
    </xf>
    <xf numFmtId="0" fontId="1" fillId="0" borderId="53" xfId="0" applyFont="1" applyFill="1" applyBorder="1" applyAlignment="1" applyProtection="1">
      <alignment horizontal="center" vertical="center"/>
    </xf>
    <xf numFmtId="0" fontId="1" fillId="0" borderId="35" xfId="0" applyFont="1" applyFill="1" applyBorder="1" applyAlignment="1" applyProtection="1">
      <alignment horizontal="center" vertical="center"/>
    </xf>
    <xf numFmtId="0" fontId="1" fillId="0" borderId="36" xfId="0" applyFont="1" applyFill="1" applyBorder="1" applyAlignment="1" applyProtection="1">
      <alignment horizontal="center" vertical="center"/>
    </xf>
    <xf numFmtId="0" fontId="16" fillId="0" borderId="46" xfId="0" applyFont="1" applyFill="1" applyBorder="1" applyAlignment="1" applyProtection="1">
      <alignment horizontal="center" vertical="center"/>
    </xf>
    <xf numFmtId="0" fontId="16" fillId="0" borderId="50" xfId="0" applyFont="1" applyFill="1" applyBorder="1" applyAlignment="1" applyProtection="1">
      <alignment horizontal="center" vertical="center"/>
    </xf>
    <xf numFmtId="0" fontId="16" fillId="0" borderId="58"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59" xfId="0" applyFont="1" applyFill="1" applyBorder="1" applyAlignment="1" applyProtection="1">
      <alignment horizontal="center" vertical="center"/>
    </xf>
    <xf numFmtId="0" fontId="16" fillId="0" borderId="60" xfId="0" applyFont="1" applyFill="1" applyBorder="1" applyAlignment="1" applyProtection="1">
      <alignment horizontal="center" vertical="center"/>
    </xf>
    <xf numFmtId="0" fontId="7" fillId="0" borderId="45" xfId="0" applyFont="1" applyFill="1" applyBorder="1" applyAlignment="1" applyProtection="1">
      <alignment horizontal="center" vertical="center"/>
    </xf>
    <xf numFmtId="0" fontId="7" fillId="0" borderId="62" xfId="0" applyFont="1" applyFill="1" applyBorder="1" applyAlignment="1" applyProtection="1">
      <alignment horizontal="center" vertical="center"/>
    </xf>
    <xf numFmtId="0" fontId="6" fillId="0" borderId="15"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8" xfId="0" applyFont="1" applyBorder="1" applyAlignment="1" applyProtection="1">
      <alignment horizontal="center" vertical="center"/>
    </xf>
    <xf numFmtId="0" fontId="6" fillId="0" borderId="12" xfId="0" applyFont="1" applyBorder="1" applyAlignment="1" applyProtection="1">
      <alignment horizontal="center" vertical="center"/>
    </xf>
    <xf numFmtId="0" fontId="5" fillId="3" borderId="27" xfId="0" applyFont="1" applyFill="1" applyBorder="1" applyAlignment="1" applyProtection="1">
      <alignment horizontal="center" vertical="center" textRotation="90"/>
    </xf>
    <xf numFmtId="0" fontId="5" fillId="3" borderId="9" xfId="0" applyFont="1" applyFill="1" applyBorder="1" applyAlignment="1" applyProtection="1">
      <alignment horizontal="center" vertical="center" textRotation="90"/>
    </xf>
    <xf numFmtId="0" fontId="4" fillId="2" borderId="9" xfId="0" applyFont="1" applyFill="1" applyBorder="1" applyAlignment="1" applyProtection="1">
      <alignment horizontal="center" vertical="center" textRotation="90"/>
    </xf>
    <xf numFmtId="0" fontId="4" fillId="2" borderId="3" xfId="0" applyFont="1" applyFill="1" applyBorder="1" applyAlignment="1" applyProtection="1">
      <alignment horizontal="center" vertical="center" textRotation="90"/>
    </xf>
    <xf numFmtId="0" fontId="1" fillId="4" borderId="54" xfId="0" applyFont="1" applyFill="1" applyBorder="1" applyAlignment="1" applyProtection="1">
      <alignment horizontal="left" vertical="center"/>
    </xf>
    <xf numFmtId="0" fontId="1" fillId="4" borderId="41" xfId="0" applyFont="1" applyFill="1" applyBorder="1" applyAlignment="1" applyProtection="1">
      <alignment horizontal="left" vertical="center"/>
    </xf>
    <xf numFmtId="0" fontId="1" fillId="4" borderId="42" xfId="0" applyFont="1" applyFill="1" applyBorder="1" applyAlignment="1" applyProtection="1">
      <alignment horizontal="left" vertical="center"/>
    </xf>
    <xf numFmtId="0" fontId="1" fillId="0" borderId="4" xfId="0" applyFont="1" applyBorder="1" applyAlignment="1" applyProtection="1">
      <alignment horizontal="right" vertical="center"/>
    </xf>
    <xf numFmtId="0" fontId="1" fillId="0" borderId="5" xfId="0" applyFont="1" applyBorder="1" applyAlignment="1" applyProtection="1">
      <alignment horizontal="right" vertical="center"/>
    </xf>
    <xf numFmtId="0" fontId="1" fillId="0" borderId="1" xfId="0" applyFont="1" applyBorder="1" applyAlignment="1" applyProtection="1">
      <alignment horizontal="right" vertical="center"/>
    </xf>
    <xf numFmtId="0" fontId="1" fillId="0" borderId="2" xfId="0" applyFont="1" applyBorder="1" applyAlignment="1" applyProtection="1">
      <alignment horizontal="right" vertical="center"/>
    </xf>
    <xf numFmtId="0" fontId="7" fillId="0" borderId="43" xfId="0" applyFont="1" applyFill="1" applyBorder="1" applyAlignment="1" applyProtection="1">
      <alignment horizontal="center" vertical="center"/>
    </xf>
    <xf numFmtId="0" fontId="7" fillId="0" borderId="59" xfId="0" applyFont="1" applyFill="1" applyBorder="1" applyAlignment="1" applyProtection="1">
      <alignment horizontal="center" vertical="center"/>
    </xf>
    <xf numFmtId="0" fontId="7" fillId="0" borderId="4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16" fillId="7" borderId="38" xfId="0"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15" xfId="0" applyFont="1" applyFill="1" applyBorder="1" applyAlignment="1" applyProtection="1">
      <alignment horizontal="center" vertical="center"/>
    </xf>
    <xf numFmtId="0" fontId="16" fillId="7" borderId="17" xfId="0" applyFont="1" applyFill="1" applyBorder="1" applyAlignment="1" applyProtection="1">
      <alignment horizontal="center" vertical="center"/>
    </xf>
    <xf numFmtId="0" fontId="16" fillId="7" borderId="18" xfId="0" applyFont="1" applyFill="1" applyBorder="1" applyAlignment="1" applyProtection="1">
      <alignment horizontal="center" vertical="center"/>
    </xf>
    <xf numFmtId="0" fontId="16" fillId="7" borderId="13" xfId="0" applyFont="1" applyFill="1" applyBorder="1" applyAlignment="1" applyProtection="1">
      <alignment horizontal="center" vertical="center"/>
    </xf>
    <xf numFmtId="0" fontId="9" fillId="0" borderId="38"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40"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12"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164" fontId="30" fillId="0" borderId="24" xfId="0" applyNumberFormat="1" applyFont="1" applyFill="1" applyBorder="1" applyAlignment="1" applyProtection="1">
      <alignment horizontal="center" vertical="center" wrapText="1"/>
    </xf>
    <xf numFmtId="164" fontId="30" fillId="0" borderId="72" xfId="0" applyNumberFormat="1" applyFont="1" applyFill="1" applyBorder="1" applyAlignment="1" applyProtection="1">
      <alignment horizontal="center" vertical="center" wrapText="1"/>
    </xf>
    <xf numFmtId="164" fontId="30" fillId="0" borderId="85" xfId="0" applyNumberFormat="1" applyFont="1" applyFill="1" applyBorder="1" applyAlignment="1" applyProtection="1">
      <alignment horizontal="center" vertical="center" wrapText="1"/>
    </xf>
    <xf numFmtId="164" fontId="30" fillId="0" borderId="15" xfId="0" applyNumberFormat="1" applyFont="1" applyFill="1" applyBorder="1" applyAlignment="1" applyProtection="1">
      <alignment horizontal="center" vertical="center" wrapText="1"/>
    </xf>
    <xf numFmtId="164" fontId="30" fillId="0" borderId="0" xfId="0" applyNumberFormat="1" applyFont="1" applyFill="1" applyBorder="1" applyAlignment="1" applyProtection="1">
      <alignment horizontal="center" vertical="center" wrapText="1"/>
    </xf>
    <xf numFmtId="164" fontId="30" fillId="0" borderId="17" xfId="0" applyNumberFormat="1" applyFont="1" applyFill="1" applyBorder="1" applyAlignment="1" applyProtection="1">
      <alignment horizontal="center" vertical="center" wrapText="1"/>
    </xf>
    <xf numFmtId="164" fontId="30" fillId="0" borderId="18" xfId="0" applyNumberFormat="1" applyFont="1" applyFill="1" applyBorder="1" applyAlignment="1" applyProtection="1">
      <alignment horizontal="center" vertical="center" wrapText="1"/>
    </xf>
    <xf numFmtId="164" fontId="30" fillId="0" borderId="12" xfId="0" applyNumberFormat="1" applyFont="1" applyFill="1" applyBorder="1" applyAlignment="1" applyProtection="1">
      <alignment horizontal="center" vertical="center" wrapText="1"/>
    </xf>
    <xf numFmtId="164" fontId="30" fillId="0" borderId="13" xfId="0" applyNumberFormat="1" applyFont="1" applyFill="1" applyBorder="1" applyAlignment="1" applyProtection="1">
      <alignment horizontal="center" vertical="center" wrapText="1"/>
    </xf>
    <xf numFmtId="0" fontId="8" fillId="0" borderId="14" xfId="0" applyFont="1" applyBorder="1" applyAlignment="1" applyProtection="1">
      <alignment horizontal="center" vertical="center"/>
    </xf>
    <xf numFmtId="0" fontId="0" fillId="0" borderId="15" xfId="0" applyBorder="1" applyAlignment="1" applyProtection="1">
      <alignment horizontal="center"/>
    </xf>
    <xf numFmtId="0" fontId="0" fillId="0" borderId="18" xfId="0" applyBorder="1" applyAlignment="1" applyProtection="1">
      <alignment horizontal="center"/>
    </xf>
    <xf numFmtId="0" fontId="0" fillId="0" borderId="12" xfId="0" applyBorder="1" applyAlignment="1" applyProtection="1">
      <alignment horizontal="center"/>
    </xf>
    <xf numFmtId="164" fontId="14" fillId="0" borderId="0" xfId="0" applyNumberFormat="1" applyFont="1" applyAlignment="1" applyProtection="1">
      <alignment horizontal="center" vertical="center" wrapText="1"/>
    </xf>
    <xf numFmtId="0" fontId="16" fillId="0" borderId="43" xfId="0" applyFont="1" applyBorder="1" applyAlignment="1" applyProtection="1">
      <alignment horizontal="center" vertical="center"/>
    </xf>
    <xf numFmtId="0" fontId="16" fillId="0" borderId="59" xfId="0" applyFont="1" applyBorder="1" applyAlignment="1" applyProtection="1">
      <alignment horizontal="center" vertical="center"/>
    </xf>
    <xf numFmtId="0" fontId="0" fillId="0" borderId="38" xfId="0" applyBorder="1" applyAlignment="1" applyProtection="1">
      <alignment horizontal="center"/>
    </xf>
    <xf numFmtId="0" fontId="0" fillId="0" borderId="39" xfId="0" applyBorder="1" applyAlignment="1" applyProtection="1">
      <alignment horizontal="center"/>
    </xf>
    <xf numFmtId="0" fontId="0" fillId="0" borderId="40" xfId="0" applyBorder="1" applyAlignment="1" applyProtection="1">
      <alignment horizontal="center"/>
    </xf>
    <xf numFmtId="0" fontId="0" fillId="0" borderId="17" xfId="0" applyBorder="1" applyAlignment="1" applyProtection="1">
      <alignment horizontal="center"/>
    </xf>
    <xf numFmtId="0" fontId="0" fillId="0" borderId="13" xfId="0" applyBorder="1" applyAlignment="1" applyProtection="1">
      <alignment horizontal="center"/>
    </xf>
    <xf numFmtId="0" fontId="5" fillId="3" borderId="64" xfId="0" applyFont="1" applyFill="1" applyBorder="1" applyAlignment="1" applyProtection="1">
      <alignment horizontal="center" vertical="center" textRotation="90"/>
    </xf>
    <xf numFmtId="0" fontId="5" fillId="3" borderId="65" xfId="0" applyFont="1" applyFill="1" applyBorder="1" applyAlignment="1" applyProtection="1">
      <alignment horizontal="center" vertical="center" textRotation="90"/>
    </xf>
    <xf numFmtId="0" fontId="4" fillId="2" borderId="65" xfId="0" applyFont="1" applyFill="1" applyBorder="1" applyAlignment="1" applyProtection="1">
      <alignment horizontal="center" vertical="center" textRotation="90"/>
    </xf>
    <xf numFmtId="0" fontId="1" fillId="0" borderId="10" xfId="0" applyFont="1" applyBorder="1" applyAlignment="1" applyProtection="1">
      <alignment horizontal="right" vertical="center"/>
    </xf>
    <xf numFmtId="0" fontId="1" fillId="0" borderId="14" xfId="0" applyFont="1" applyBorder="1" applyAlignment="1" applyProtection="1">
      <alignment horizontal="right" vertical="center"/>
    </xf>
    <xf numFmtId="0" fontId="1" fillId="0" borderId="52" xfId="0" applyFont="1" applyBorder="1" applyAlignment="1" applyProtection="1">
      <alignment horizontal="right" vertical="center"/>
    </xf>
    <xf numFmtId="0" fontId="16" fillId="7" borderId="39" xfId="0" applyFont="1" applyFill="1" applyBorder="1" applyAlignment="1" applyProtection="1">
      <alignment horizontal="center" vertical="center"/>
    </xf>
    <xf numFmtId="0" fontId="16" fillId="7" borderId="0" xfId="0" applyFont="1" applyFill="1" applyBorder="1" applyAlignment="1" applyProtection="1">
      <alignment horizontal="center" vertical="center"/>
    </xf>
    <xf numFmtId="0" fontId="16" fillId="7" borderId="53" xfId="0" applyFont="1" applyFill="1" applyBorder="1" applyAlignment="1" applyProtection="1">
      <alignment horizontal="center" vertical="center"/>
    </xf>
    <xf numFmtId="0" fontId="16" fillId="7" borderId="35" xfId="0" applyFont="1" applyFill="1" applyBorder="1" applyAlignment="1" applyProtection="1">
      <alignment horizontal="center" vertical="center"/>
    </xf>
    <xf numFmtId="0" fontId="16" fillId="7" borderId="36" xfId="0" applyFont="1" applyFill="1" applyBorder="1" applyAlignment="1" applyProtection="1">
      <alignment horizontal="center" vertical="center"/>
    </xf>
    <xf numFmtId="0" fontId="0" fillId="0" borderId="11" xfId="0" applyFont="1" applyBorder="1" applyAlignment="1" applyProtection="1">
      <alignment horizontal="center" vertical="center"/>
    </xf>
    <xf numFmtId="0" fontId="0" fillId="0" borderId="73" xfId="0" applyFont="1" applyBorder="1" applyAlignment="1" applyProtection="1">
      <alignment horizontal="center" vertical="center"/>
    </xf>
    <xf numFmtId="0" fontId="0" fillId="0" borderId="19" xfId="0"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8" fillId="0" borderId="0" xfId="0" applyFont="1" applyBorder="1" applyAlignment="1" applyProtection="1">
      <alignment horizontal="center" vertical="center"/>
    </xf>
    <xf numFmtId="0" fontId="16" fillId="7" borderId="12" xfId="0" applyFont="1" applyFill="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Border="1" applyAlignment="1" applyProtection="1">
      <alignment horizontal="center" vertical="center"/>
    </xf>
    <xf numFmtId="0" fontId="13" fillId="0" borderId="0" xfId="0" applyFont="1" applyFill="1" applyAlignment="1" applyProtection="1">
      <alignment horizontal="center" vertical="center"/>
    </xf>
    <xf numFmtId="0" fontId="0" fillId="0" borderId="17" xfId="0" applyFill="1" applyBorder="1" applyAlignment="1" applyProtection="1">
      <alignment horizontal="center"/>
    </xf>
    <xf numFmtId="164" fontId="9" fillId="4" borderId="19" xfId="0" applyNumberFormat="1" applyFont="1" applyFill="1" applyBorder="1" applyAlignment="1" applyProtection="1">
      <alignment horizontal="center" vertical="center"/>
    </xf>
    <xf numFmtId="164" fontId="9" fillId="4" borderId="14" xfId="0" applyNumberFormat="1" applyFont="1" applyFill="1" applyBorder="1" applyAlignment="1" applyProtection="1">
      <alignment horizontal="center" vertical="center"/>
    </xf>
    <xf numFmtId="164" fontId="9" fillId="4" borderId="16" xfId="0" applyNumberFormat="1"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14" xfId="0" applyFont="1" applyFill="1" applyBorder="1" applyAlignment="1" applyProtection="1">
      <alignment horizontal="center" vertical="center"/>
    </xf>
    <xf numFmtId="0" fontId="9" fillId="4" borderId="52" xfId="0" applyFont="1" applyFill="1" applyBorder="1" applyAlignment="1" applyProtection="1">
      <alignment horizontal="center" vertical="center"/>
    </xf>
    <xf numFmtId="0" fontId="1" fillId="0" borderId="24" xfId="0" applyFont="1" applyBorder="1" applyAlignment="1" applyProtection="1">
      <alignment horizontal="left" vertical="top"/>
    </xf>
    <xf numFmtId="0" fontId="1" fillId="0" borderId="53" xfId="0" applyFont="1" applyBorder="1" applyAlignment="1" applyProtection="1">
      <alignment horizontal="left" vertical="top"/>
    </xf>
    <xf numFmtId="0" fontId="6" fillId="0" borderId="38" xfId="0" applyFont="1" applyBorder="1" applyAlignment="1" applyProtection="1">
      <alignment horizontal="center" vertical="center"/>
    </xf>
    <xf numFmtId="0" fontId="6" fillId="0" borderId="39" xfId="0" applyFont="1" applyBorder="1" applyAlignment="1" applyProtection="1">
      <alignment horizontal="center" vertical="center"/>
    </xf>
    <xf numFmtId="0" fontId="6" fillId="0" borderId="40" xfId="0" applyFont="1" applyBorder="1" applyAlignment="1" applyProtection="1">
      <alignment horizontal="center" vertical="center"/>
    </xf>
    <xf numFmtId="0" fontId="6" fillId="0" borderId="17" xfId="0" applyFont="1" applyBorder="1" applyAlignment="1" applyProtection="1">
      <alignment horizontal="center" vertical="center"/>
    </xf>
    <xf numFmtId="0" fontId="6" fillId="0" borderId="13" xfId="0" applyFont="1" applyBorder="1" applyAlignment="1" applyProtection="1">
      <alignment horizontal="center" vertical="center"/>
    </xf>
    <xf numFmtId="0" fontId="20" fillId="6" borderId="43" xfId="0" applyFont="1" applyFill="1" applyBorder="1" applyAlignment="1" applyProtection="1">
      <alignment horizontal="left" vertical="center" wrapText="1"/>
    </xf>
    <xf numFmtId="0" fontId="20" fillId="6" borderId="66" xfId="0" applyFont="1" applyFill="1" applyBorder="1" applyAlignment="1" applyProtection="1">
      <alignment horizontal="left" vertical="center" wrapText="1"/>
    </xf>
    <xf numFmtId="0" fontId="20" fillId="6" borderId="67" xfId="0" applyFont="1" applyFill="1" applyBorder="1" applyAlignment="1" applyProtection="1">
      <alignment horizontal="left" vertical="center" wrapText="1"/>
    </xf>
    <xf numFmtId="0" fontId="11" fillId="6" borderId="60" xfId="1" applyFill="1" applyBorder="1" applyAlignment="1" applyProtection="1">
      <alignment horizontal="center" vertical="center" wrapText="1"/>
    </xf>
    <xf numFmtId="0" fontId="7" fillId="6" borderId="66" xfId="0" applyFont="1" applyFill="1" applyBorder="1" applyAlignment="1" applyProtection="1">
      <alignment horizontal="center" vertical="center" wrapText="1"/>
    </xf>
    <xf numFmtId="0" fontId="7" fillId="6" borderId="59" xfId="0" applyFont="1" applyFill="1" applyBorder="1" applyAlignment="1" applyProtection="1">
      <alignment horizontal="center" vertical="center" wrapText="1"/>
    </xf>
    <xf numFmtId="0" fontId="20" fillId="6" borderId="15" xfId="0" applyFont="1" applyFill="1" applyBorder="1" applyAlignment="1" applyProtection="1">
      <alignment horizontal="left" vertical="center" wrapText="1"/>
    </xf>
    <xf numFmtId="0" fontId="20" fillId="6" borderId="0" xfId="0" applyFont="1" applyFill="1" applyAlignment="1" applyProtection="1">
      <alignment horizontal="left" vertical="center" wrapText="1"/>
    </xf>
    <xf numFmtId="0" fontId="20" fillId="6" borderId="17" xfId="0" applyFont="1" applyFill="1" applyBorder="1" applyAlignment="1" applyProtection="1">
      <alignment horizontal="left" vertical="center" wrapText="1"/>
    </xf>
    <xf numFmtId="0" fontId="20" fillId="6" borderId="68" xfId="0" applyFont="1" applyFill="1" applyBorder="1" applyAlignment="1" applyProtection="1">
      <alignment horizontal="center" vertical="center" wrapText="1"/>
    </xf>
    <xf numFmtId="0" fontId="20" fillId="6" borderId="69" xfId="0" applyFont="1" applyFill="1" applyBorder="1" applyAlignment="1" applyProtection="1">
      <alignment horizontal="center" vertical="center" wrapText="1"/>
    </xf>
    <xf numFmtId="0" fontId="20" fillId="6" borderId="70" xfId="0" applyFont="1" applyFill="1" applyBorder="1" applyAlignment="1" applyProtection="1">
      <alignment horizontal="center" vertical="center" wrapText="1"/>
    </xf>
    <xf numFmtId="0" fontId="20" fillId="6" borderId="44" xfId="0" applyFont="1" applyFill="1" applyBorder="1" applyAlignment="1" applyProtection="1">
      <alignment horizontal="left" vertical="top" wrapText="1"/>
    </xf>
    <xf numFmtId="0" fontId="20" fillId="6" borderId="71" xfId="0" applyFont="1" applyFill="1" applyBorder="1" applyAlignment="1" applyProtection="1">
      <alignment horizontal="left" vertical="top" wrapText="1"/>
    </xf>
    <xf numFmtId="0" fontId="20" fillId="6" borderId="61" xfId="0" applyFont="1" applyFill="1" applyBorder="1" applyAlignment="1" applyProtection="1">
      <alignment horizontal="left" vertical="top" wrapText="1"/>
    </xf>
    <xf numFmtId="0" fontId="20" fillId="6" borderId="18" xfId="0" applyFont="1" applyFill="1" applyBorder="1" applyAlignment="1" applyProtection="1">
      <alignment horizontal="left" vertical="top" wrapText="1"/>
    </xf>
    <xf numFmtId="0" fontId="20" fillId="6" borderId="12" xfId="0" applyFont="1" applyFill="1" applyBorder="1" applyAlignment="1" applyProtection="1">
      <alignment horizontal="left" vertical="top" wrapText="1"/>
    </xf>
    <xf numFmtId="0" fontId="20" fillId="6" borderId="13" xfId="0" applyFont="1" applyFill="1" applyBorder="1" applyAlignment="1" applyProtection="1">
      <alignment horizontal="left" vertical="top" wrapText="1"/>
    </xf>
    <xf numFmtId="164" fontId="6" fillId="0" borderId="0" xfId="0" applyNumberFormat="1" applyFont="1" applyAlignment="1" applyProtection="1">
      <alignment horizontal="center" vertical="center" wrapText="1"/>
    </xf>
    <xf numFmtId="0" fontId="5" fillId="3" borderId="6" xfId="0" applyFont="1" applyFill="1" applyBorder="1" applyAlignment="1" applyProtection="1">
      <alignment horizontal="center" vertical="center" textRotation="90"/>
    </xf>
    <xf numFmtId="164" fontId="1" fillId="4" borderId="75" xfId="0" applyNumberFormat="1" applyFont="1" applyFill="1" applyBorder="1" applyAlignment="1" applyProtection="1">
      <alignment horizontal="center" vertical="center"/>
    </xf>
    <xf numFmtId="0" fontId="1" fillId="4" borderId="75"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 fillId="4" borderId="74" xfId="0" applyFont="1" applyFill="1" applyBorder="1" applyAlignment="1" applyProtection="1">
      <alignment horizontal="center" vertical="center"/>
    </xf>
    <xf numFmtId="0" fontId="1" fillId="4" borderId="76" xfId="0" applyFont="1" applyFill="1" applyBorder="1" applyAlignment="1" applyProtection="1">
      <alignment horizontal="center" vertical="center"/>
    </xf>
    <xf numFmtId="0" fontId="1" fillId="0" borderId="4" xfId="0" applyFont="1" applyBorder="1" applyAlignment="1" applyProtection="1">
      <alignment vertical="center"/>
    </xf>
    <xf numFmtId="0" fontId="31" fillId="0" borderId="0" xfId="0" applyFont="1" applyAlignment="1" applyProtection="1">
      <alignment horizontal="center" vertical="center"/>
    </xf>
    <xf numFmtId="0" fontId="32" fillId="9" borderId="0" xfId="0" applyFont="1" applyFill="1" applyAlignment="1" applyProtection="1">
      <alignment horizontal="center" vertical="center"/>
    </xf>
    <xf numFmtId="164" fontId="0" fillId="0" borderId="57" xfId="0" applyNumberFormat="1" applyFill="1" applyBorder="1" applyAlignment="1" applyProtection="1">
      <alignment horizontal="center"/>
    </xf>
    <xf numFmtId="164" fontId="0" fillId="0" borderId="63" xfId="0" applyNumberFormat="1" applyFill="1" applyBorder="1" applyAlignment="1" applyProtection="1">
      <alignment horizontal="center"/>
    </xf>
    <xf numFmtId="1" fontId="17" fillId="7" borderId="15" xfId="0" applyNumberFormat="1" applyFont="1" applyFill="1" applyBorder="1" applyAlignment="1" applyProtection="1">
      <alignment horizontal="center" vertical="center" wrapText="1"/>
    </xf>
    <xf numFmtId="164" fontId="1" fillId="7" borderId="17" xfId="0" applyNumberFormat="1" applyFont="1" applyFill="1" applyBorder="1" applyAlignment="1" applyProtection="1">
      <alignment horizontal="center" vertical="center" wrapText="1"/>
    </xf>
    <xf numFmtId="164" fontId="0" fillId="7" borderId="17" xfId="0" applyNumberFormat="1" applyFill="1" applyBorder="1" applyAlignment="1" applyProtection="1">
      <alignment horizontal="center"/>
    </xf>
    <xf numFmtId="164" fontId="0" fillId="7" borderId="13" xfId="0" applyNumberFormat="1" applyFill="1" applyBorder="1" applyAlignment="1" applyProtection="1">
      <alignment horizontal="center"/>
    </xf>
    <xf numFmtId="0" fontId="3" fillId="7" borderId="15" xfId="0" applyFont="1" applyFill="1" applyBorder="1" applyAlignment="1" applyProtection="1">
      <alignment horizontal="center" vertical="center"/>
    </xf>
    <xf numFmtId="0" fontId="5" fillId="3" borderId="89" xfId="0" applyFont="1" applyFill="1" applyBorder="1" applyAlignment="1" applyProtection="1">
      <alignment horizontal="center" vertical="center" textRotation="90"/>
    </xf>
    <xf numFmtId="0" fontId="4" fillId="2" borderId="89" xfId="0" applyFont="1" applyFill="1" applyBorder="1" applyAlignment="1" applyProtection="1">
      <alignment horizontal="center" vertical="center" textRotation="90"/>
    </xf>
    <xf numFmtId="0" fontId="0" fillId="0" borderId="38" xfId="0" applyFont="1" applyBorder="1" applyAlignment="1" applyProtection="1">
      <alignment horizontal="center" vertical="center"/>
    </xf>
    <xf numFmtId="0" fontId="0" fillId="0" borderId="90" xfId="0" applyFont="1" applyBorder="1" applyAlignment="1" applyProtection="1">
      <alignment horizontal="center" vertical="center"/>
    </xf>
    <xf numFmtId="0" fontId="3" fillId="7" borderId="38" xfId="0" applyFont="1" applyFill="1" applyBorder="1" applyAlignment="1" applyProtection="1">
      <alignment horizontal="center" vertical="center"/>
    </xf>
    <xf numFmtId="0" fontId="2" fillId="7" borderId="40" xfId="0" applyFont="1" applyFill="1" applyBorder="1" applyAlignment="1" applyProtection="1">
      <alignment horizontal="center" vertical="center"/>
    </xf>
    <xf numFmtId="0" fontId="2" fillId="7" borderId="17" xfId="0" applyFont="1" applyFill="1" applyBorder="1" applyAlignment="1" applyProtection="1">
      <alignment horizontal="center" vertical="center"/>
    </xf>
    <xf numFmtId="0" fontId="3" fillId="7" borderId="18" xfId="0" applyFont="1" applyFill="1" applyBorder="1" applyAlignment="1" applyProtection="1">
      <alignment horizontal="center" vertical="center"/>
    </xf>
    <xf numFmtId="0" fontId="2" fillId="7" borderId="13" xfId="0" applyFont="1" applyFill="1" applyBorder="1" applyAlignment="1" applyProtection="1">
      <alignment horizontal="center" vertical="center"/>
    </xf>
    <xf numFmtId="0" fontId="3" fillId="0" borderId="15" xfId="0" applyFont="1" applyBorder="1" applyAlignment="1" applyProtection="1">
      <alignment horizontal="center" vertical="center"/>
    </xf>
    <xf numFmtId="0" fontId="5" fillId="3" borderId="36" xfId="0" applyFont="1" applyFill="1" applyBorder="1" applyAlignment="1" applyProtection="1">
      <alignment horizontal="center" vertical="center" textRotation="90"/>
    </xf>
    <xf numFmtId="0" fontId="5" fillId="3" borderId="34" xfId="0" applyFont="1" applyFill="1" applyBorder="1" applyAlignment="1" applyProtection="1">
      <alignment horizontal="center" vertical="center" textRotation="90"/>
    </xf>
    <xf numFmtId="0" fontId="3" fillId="0" borderId="38" xfId="0" applyFont="1" applyBorder="1" applyAlignment="1" applyProtection="1">
      <alignment horizontal="center" vertical="center"/>
    </xf>
    <xf numFmtId="0" fontId="3" fillId="0" borderId="40" xfId="0" applyFont="1" applyBorder="1" applyAlignment="1" applyProtection="1">
      <alignment horizontal="center" vertical="center"/>
    </xf>
    <xf numFmtId="0" fontId="3" fillId="0" borderId="17" xfId="0" applyFont="1" applyBorder="1" applyAlignment="1" applyProtection="1">
      <alignment horizontal="center" vertical="center"/>
    </xf>
    <xf numFmtId="0" fontId="3" fillId="0" borderId="18" xfId="0" applyFont="1" applyBorder="1" applyAlignment="1" applyProtection="1">
      <alignment horizontal="center" vertical="center"/>
    </xf>
    <xf numFmtId="0" fontId="3" fillId="0" borderId="13" xfId="0" applyFont="1" applyBorder="1" applyAlignment="1" applyProtection="1">
      <alignment horizontal="center" vertical="center"/>
    </xf>
    <xf numFmtId="0" fontId="28" fillId="8" borderId="10" xfId="0" applyFont="1" applyFill="1" applyBorder="1" applyAlignment="1" applyProtection="1">
      <alignment horizontal="left" vertical="center"/>
    </xf>
    <xf numFmtId="0" fontId="28" fillId="8" borderId="14" xfId="0" applyFont="1" applyFill="1" applyBorder="1" applyAlignment="1" applyProtection="1">
      <alignment horizontal="left" vertical="center"/>
    </xf>
    <xf numFmtId="0" fontId="28" fillId="8" borderId="52" xfId="0" applyFont="1" applyFill="1" applyBorder="1" applyAlignment="1" applyProtection="1">
      <alignment horizontal="left" vertical="center"/>
    </xf>
    <xf numFmtId="0" fontId="3" fillId="8" borderId="19" xfId="0" applyFont="1" applyFill="1" applyBorder="1" applyAlignment="1" applyProtection="1">
      <alignment horizontal="center" vertical="center"/>
    </xf>
    <xf numFmtId="0" fontId="3" fillId="8" borderId="14" xfId="0" applyFont="1" applyFill="1" applyBorder="1" applyAlignment="1" applyProtection="1">
      <alignment horizontal="center" vertical="center"/>
    </xf>
    <xf numFmtId="0" fontId="3" fillId="8" borderId="16" xfId="0"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164" fontId="1" fillId="8" borderId="77" xfId="0" applyNumberFormat="1" applyFont="1" applyFill="1" applyBorder="1" applyAlignment="1" applyProtection="1">
      <alignment horizontal="center" vertical="center" wrapText="1"/>
    </xf>
    <xf numFmtId="164" fontId="1" fillId="8" borderId="78" xfId="0" applyNumberFormat="1" applyFont="1" applyFill="1" applyBorder="1" applyAlignment="1" applyProtection="1">
      <alignment horizontal="center" vertical="center" wrapText="1"/>
    </xf>
    <xf numFmtId="0" fontId="1" fillId="8" borderId="79" xfId="0" applyFont="1" applyFill="1" applyBorder="1" applyAlignment="1" applyProtection="1">
      <alignment horizontal="center" vertical="center"/>
    </xf>
    <xf numFmtId="0" fontId="1" fillId="8" borderId="79" xfId="0" applyFont="1" applyFill="1" applyBorder="1" applyAlignment="1" applyProtection="1">
      <alignment horizontal="center" vertical="center" wrapText="1"/>
    </xf>
    <xf numFmtId="0" fontId="1" fillId="8" borderId="39" xfId="0" applyFont="1" applyFill="1" applyBorder="1" applyAlignment="1" applyProtection="1">
      <alignment horizontal="center" vertical="center" wrapText="1"/>
    </xf>
    <xf numFmtId="164" fontId="0" fillId="0" borderId="83" xfId="0" applyNumberFormat="1" applyBorder="1" applyAlignment="1" applyProtection="1">
      <alignment horizontal="right"/>
    </xf>
    <xf numFmtId="164" fontId="0" fillId="0" borderId="80" xfId="0" applyNumberFormat="1" applyBorder="1" applyAlignment="1" applyProtection="1">
      <alignment horizontal="center"/>
    </xf>
    <xf numFmtId="49" fontId="3" fillId="0" borderId="80" xfId="0" applyNumberFormat="1" applyFont="1" applyBorder="1" applyAlignment="1" applyProtection="1">
      <alignment horizontal="center" vertical="center"/>
    </xf>
    <xf numFmtId="49" fontId="3" fillId="0" borderId="82" xfId="0" applyNumberFormat="1" applyFont="1" applyBorder="1" applyAlignment="1" applyProtection="1">
      <alignment horizontal="center" vertical="center"/>
    </xf>
    <xf numFmtId="164" fontId="8" fillId="4" borderId="84" xfId="0" applyNumberFormat="1" applyFont="1" applyFill="1" applyBorder="1" applyAlignment="1" applyProtection="1">
      <alignment horizontal="center"/>
    </xf>
    <xf numFmtId="164" fontId="8" fillId="4" borderId="81" xfId="0" applyNumberFormat="1" applyFont="1" applyFill="1" applyBorder="1" applyAlignment="1" applyProtection="1">
      <alignment horizontal="center"/>
    </xf>
    <xf numFmtId="0" fontId="1" fillId="4" borderId="81" xfId="0" applyFont="1" applyFill="1" applyBorder="1" applyAlignment="1" applyProtection="1">
      <alignment horizontal="center"/>
    </xf>
    <xf numFmtId="0" fontId="29" fillId="0" borderId="0" xfId="0" applyFont="1" applyAlignment="1" applyProtection="1">
      <alignment horizontal="left" vertical="center"/>
    </xf>
    <xf numFmtId="1" fontId="0" fillId="7" borderId="15" xfId="0" applyNumberFormat="1" applyFill="1" applyBorder="1" applyAlignment="1" applyProtection="1">
      <alignment horizontal="center"/>
    </xf>
    <xf numFmtId="1" fontId="0" fillId="7" borderId="18" xfId="0" applyNumberFormat="1" applyFill="1" applyBorder="1" applyAlignment="1" applyProtection="1">
      <alignment horizontal="center"/>
    </xf>
    <xf numFmtId="49" fontId="0" fillId="0" borderId="5" xfId="0" applyNumberFormat="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8" xfId="0" applyNumberFormat="1" applyBorder="1" applyAlignment="1" applyProtection="1">
      <alignment horizontal="center"/>
      <protection locked="0"/>
    </xf>
    <xf numFmtId="49" fontId="0" fillId="0" borderId="9" xfId="0" applyNumberFormat="1" applyBorder="1" applyAlignment="1" applyProtection="1">
      <alignment horizontal="center"/>
      <protection locked="0"/>
    </xf>
    <xf numFmtId="49" fontId="9" fillId="0" borderId="8" xfId="0" applyNumberFormat="1" applyFont="1" applyFill="1" applyBorder="1" applyAlignment="1" applyProtection="1">
      <alignment horizontal="center"/>
      <protection locked="0"/>
    </xf>
    <xf numFmtId="49" fontId="9" fillId="0" borderId="9" xfId="0" applyNumberFormat="1" applyFont="1" applyFill="1" applyBorder="1" applyAlignment="1" applyProtection="1">
      <alignment horizontal="center"/>
      <protection locked="0"/>
    </xf>
    <xf numFmtId="49" fontId="0" fillId="0" borderId="2" xfId="0" applyNumberFormat="1" applyFill="1" applyBorder="1" applyAlignment="1" applyProtection="1">
      <alignment horizontal="center"/>
      <protection locked="0"/>
    </xf>
    <xf numFmtId="49" fontId="0" fillId="0" borderId="3" xfId="0" applyNumberFormat="1" applyFill="1" applyBorder="1" applyAlignment="1" applyProtection="1">
      <alignment horizontal="center"/>
      <protection locked="0"/>
    </xf>
    <xf numFmtId="49" fontId="1" fillId="0" borderId="86" xfId="0" applyNumberFormat="1" applyFont="1" applyBorder="1" applyAlignment="1" applyProtection="1">
      <alignment horizontal="center" vertical="center"/>
      <protection locked="0"/>
    </xf>
    <xf numFmtId="49" fontId="1" fillId="0" borderId="87" xfId="0" applyNumberFormat="1" applyFont="1" applyBorder="1" applyAlignment="1" applyProtection="1">
      <alignment horizontal="center" vertical="center"/>
      <protection locked="0"/>
    </xf>
    <xf numFmtId="49" fontId="1" fillId="0" borderId="88" xfId="0" applyNumberFormat="1" applyFont="1" applyBorder="1" applyAlignment="1" applyProtection="1">
      <alignment horizontal="center" vertical="center"/>
      <protection locked="0"/>
    </xf>
    <xf numFmtId="49" fontId="1" fillId="0" borderId="25" xfId="0" applyNumberFormat="1" applyFont="1" applyBorder="1" applyAlignment="1" applyProtection="1">
      <alignment horizontal="center" vertical="center"/>
      <protection locked="0"/>
    </xf>
    <xf numFmtId="49" fontId="1" fillId="0" borderId="49" xfId="0" applyNumberFormat="1" applyFont="1" applyBorder="1" applyAlignment="1" applyProtection="1">
      <alignment horizontal="center" vertical="center"/>
      <protection locked="0"/>
    </xf>
    <xf numFmtId="49" fontId="1" fillId="0" borderId="34" xfId="0" applyNumberFormat="1" applyFont="1" applyBorder="1" applyAlignment="1" applyProtection="1">
      <alignment horizontal="center" vertical="center"/>
      <protection locked="0"/>
    </xf>
    <xf numFmtId="49" fontId="1" fillId="0" borderId="25" xfId="0" applyNumberFormat="1" applyFont="1" applyBorder="1" applyAlignment="1" applyProtection="1">
      <alignment horizontal="center" vertical="top"/>
      <protection locked="0"/>
    </xf>
    <xf numFmtId="49" fontId="1" fillId="0" borderId="49" xfId="0" applyNumberFormat="1" applyFont="1" applyBorder="1" applyAlignment="1" applyProtection="1">
      <alignment horizontal="center" vertical="top"/>
      <protection locked="0"/>
    </xf>
    <xf numFmtId="49" fontId="1" fillId="0" borderId="34" xfId="0" applyNumberFormat="1" applyFont="1" applyBorder="1" applyAlignment="1" applyProtection="1">
      <alignment horizontal="center" vertical="top"/>
      <protection locked="0"/>
    </xf>
    <xf numFmtId="49" fontId="1" fillId="0" borderId="29" xfId="0" applyNumberFormat="1" applyFont="1" applyBorder="1" applyAlignment="1" applyProtection="1">
      <alignment horizontal="center" vertical="top"/>
      <protection locked="0"/>
    </xf>
    <xf numFmtId="49" fontId="1" fillId="0" borderId="35" xfId="0" applyNumberFormat="1" applyFont="1" applyBorder="1" applyAlignment="1" applyProtection="1">
      <alignment horizontal="center" vertical="top"/>
      <protection locked="0"/>
    </xf>
    <xf numFmtId="49" fontId="1" fillId="0" borderId="36" xfId="0" applyNumberFormat="1" applyFont="1" applyBorder="1" applyAlignment="1" applyProtection="1">
      <alignment horizontal="center" vertical="top"/>
      <protection locked="0"/>
    </xf>
    <xf numFmtId="49" fontId="1" fillId="0" borderId="20" xfId="0" applyNumberFormat="1" applyFont="1" applyBorder="1" applyAlignment="1" applyProtection="1">
      <alignment horizontal="center" vertical="center"/>
      <protection locked="0"/>
    </xf>
    <xf numFmtId="49" fontId="1" fillId="0" borderId="21" xfId="0" applyNumberFormat="1" applyFont="1" applyBorder="1" applyAlignment="1" applyProtection="1">
      <alignment horizontal="center" vertical="center"/>
      <protection locked="0"/>
    </xf>
    <xf numFmtId="49" fontId="1" fillId="0" borderId="22" xfId="0" applyNumberFormat="1" applyFont="1" applyBorder="1" applyAlignment="1" applyProtection="1">
      <alignment horizontal="center" vertical="center"/>
      <protection locked="0"/>
    </xf>
    <xf numFmtId="49" fontId="0" fillId="0" borderId="9" xfId="0" applyNumberFormat="1" applyFill="1" applyBorder="1" applyAlignment="1" applyProtection="1">
      <alignment horizontal="center"/>
      <protection locked="0"/>
    </xf>
    <xf numFmtId="49" fontId="0" fillId="0" borderId="7" xfId="0" applyNumberFormat="1" applyFill="1" applyBorder="1" applyAlignment="1" applyProtection="1">
      <alignment horizontal="center" wrapText="1"/>
      <protection locked="0"/>
    </xf>
    <xf numFmtId="49" fontId="0" fillId="0" borderId="8" xfId="0" applyNumberFormat="1" applyFill="1" applyBorder="1" applyAlignment="1" applyProtection="1">
      <alignment horizontal="center"/>
      <protection locked="0"/>
    </xf>
    <xf numFmtId="49" fontId="0" fillId="0" borderId="3" xfId="0" applyNumberFormat="1" applyFill="1" applyBorder="1" applyAlignment="1" applyProtection="1">
      <alignment horizontal="center"/>
      <protection locked="0"/>
    </xf>
    <xf numFmtId="49" fontId="0" fillId="0" borderId="1" xfId="0" applyNumberFormat="1" applyFill="1" applyBorder="1" applyAlignment="1" applyProtection="1">
      <alignment horizontal="center" wrapText="1"/>
      <protection locked="0"/>
    </xf>
    <xf numFmtId="49" fontId="0" fillId="0" borderId="2" xfId="0" applyNumberFormat="1" applyFill="1" applyBorder="1" applyAlignment="1" applyProtection="1">
      <alignment horizontal="center"/>
      <protection locked="0"/>
    </xf>
    <xf numFmtId="49" fontId="0" fillId="0" borderId="7" xfId="0" applyNumberFormat="1" applyFill="1" applyBorder="1" applyAlignment="1" applyProtection="1">
      <alignment horizontal="center"/>
      <protection locked="0"/>
    </xf>
    <xf numFmtId="49" fontId="0" fillId="0" borderId="1" xfId="0" applyNumberFormat="1" applyFill="1" applyBorder="1" applyAlignment="1" applyProtection="1">
      <alignment horizontal="center"/>
      <protection locked="0"/>
    </xf>
    <xf numFmtId="49" fontId="0" fillId="0" borderId="5" xfId="0" applyNumberFormat="1" applyBorder="1" applyAlignment="1" applyProtection="1">
      <alignment horizontal="center" vertical="center"/>
      <protection locked="0"/>
    </xf>
    <xf numFmtId="49" fontId="0" fillId="0" borderId="6" xfId="0" applyNumberFormat="1" applyBorder="1" applyAlignment="1" applyProtection="1">
      <alignment horizontal="center" vertical="center"/>
      <protection locked="0"/>
    </xf>
    <xf numFmtId="49" fontId="0" fillId="0" borderId="2" xfId="0" applyNumberFormat="1" applyBorder="1" applyAlignment="1" applyProtection="1">
      <alignment horizontal="center" vertical="center"/>
      <protection locked="0"/>
    </xf>
    <xf numFmtId="49" fontId="0" fillId="0" borderId="3"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14" xfId="0" applyNumberFormat="1" applyBorder="1" applyAlignment="1" applyProtection="1">
      <alignment horizontal="center" vertical="center"/>
      <protection locked="0"/>
    </xf>
    <xf numFmtId="49" fontId="0" fillId="0" borderId="16" xfId="0" applyNumberFormat="1" applyBorder="1" applyAlignment="1" applyProtection="1">
      <alignment horizontal="center" vertical="center"/>
      <protection locked="0"/>
    </xf>
    <xf numFmtId="49" fontId="0" fillId="0" borderId="80" xfId="0" applyNumberFormat="1" applyBorder="1" applyAlignment="1" applyProtection="1">
      <alignment horizontal="center"/>
      <protection locked="0"/>
    </xf>
    <xf numFmtId="49" fontId="0" fillId="0" borderId="12" xfId="0" applyNumberFormat="1" applyBorder="1" applyAlignment="1" applyProtection="1">
      <alignment horizontal="center" vertical="center"/>
      <protection locked="0"/>
    </xf>
    <xf numFmtId="49" fontId="0" fillId="0" borderId="13" xfId="0" applyNumberFormat="1" applyBorder="1" applyAlignment="1" applyProtection="1">
      <alignment horizontal="center" vertical="center"/>
      <protection locked="0"/>
    </xf>
    <xf numFmtId="0" fontId="1" fillId="0" borderId="18" xfId="0" applyFont="1" applyBorder="1" applyAlignment="1" applyProtection="1">
      <alignment horizontal="right" vertical="center"/>
    </xf>
    <xf numFmtId="0" fontId="1" fillId="0" borderId="12" xfId="0" applyFont="1" applyBorder="1" applyAlignment="1" applyProtection="1">
      <alignment horizontal="right" vertical="center"/>
    </xf>
    <xf numFmtId="164" fontId="33" fillId="0" borderId="0" xfId="1" applyNumberFormat="1" applyFont="1" applyAlignment="1" applyProtection="1">
      <alignment horizontal="center" vertical="center" wrapText="1"/>
    </xf>
    <xf numFmtId="0" fontId="15" fillId="0" borderId="0" xfId="0" applyFont="1" applyAlignment="1" applyProtection="1">
      <alignment horizontal="right" vertical="center"/>
    </xf>
    <xf numFmtId="0" fontId="1" fillId="8" borderId="40" xfId="0" applyFont="1" applyFill="1" applyBorder="1" applyAlignment="1" applyProtection="1">
      <alignment horizontal="center" vertical="center" wrapText="1"/>
    </xf>
    <xf numFmtId="0" fontId="1" fillId="4" borderId="91" xfId="0" applyFont="1" applyFill="1"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752475</xdr:colOff>
      <xdr:row>0</xdr:row>
      <xdr:rowOff>38101</xdr:rowOff>
    </xdr:from>
    <xdr:to>
      <xdr:col>3</xdr:col>
      <xdr:colOff>891904</xdr:colOff>
      <xdr:row>1</xdr:row>
      <xdr:rowOff>371476</xdr:rowOff>
    </xdr:to>
    <xdr:pic>
      <xdr:nvPicPr>
        <xdr:cNvPr id="6" name="Picture 5">
          <a:extLst>
            <a:ext uri="{FF2B5EF4-FFF2-40B4-BE49-F238E27FC236}">
              <a16:creationId xmlns:a16="http://schemas.microsoft.com/office/drawing/2014/main" id="{41006299-06D6-4C44-B774-7C288369DF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38101"/>
          <a:ext cx="1463404" cy="1219200"/>
        </a:xfrm>
        <a:prstGeom prst="rect">
          <a:avLst/>
        </a:prstGeom>
      </xdr:spPr>
    </xdr:pic>
    <xdr:clientData/>
  </xdr:twoCellAnchor>
  <xdr:twoCellAnchor editAs="oneCell">
    <xdr:from>
      <xdr:col>0</xdr:col>
      <xdr:colOff>138113</xdr:colOff>
      <xdr:row>19</xdr:row>
      <xdr:rowOff>83346</xdr:rowOff>
    </xdr:from>
    <xdr:to>
      <xdr:col>5</xdr:col>
      <xdr:colOff>184396</xdr:colOff>
      <xdr:row>32</xdr:row>
      <xdr:rowOff>103034</xdr:rowOff>
    </xdr:to>
    <xdr:pic>
      <xdr:nvPicPr>
        <xdr:cNvPr id="3" name="Picture 2">
          <a:extLst>
            <a:ext uri="{FF2B5EF4-FFF2-40B4-BE49-F238E27FC236}">
              <a16:creationId xmlns:a16="http://schemas.microsoft.com/office/drawing/2014/main" id="{B559B4BD-F813-4618-9677-E68627C6F3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113" y="5298284"/>
          <a:ext cx="3010939" cy="2520000"/>
        </a:xfrm>
        <a:prstGeom prst="rect">
          <a:avLst/>
        </a:prstGeom>
      </xdr:spPr>
    </xdr:pic>
    <xdr:clientData/>
  </xdr:twoCellAnchor>
  <xdr:twoCellAnchor editAs="oneCell">
    <xdr:from>
      <xdr:col>0</xdr:col>
      <xdr:colOff>154781</xdr:colOff>
      <xdr:row>37</xdr:row>
      <xdr:rowOff>78585</xdr:rowOff>
    </xdr:from>
    <xdr:to>
      <xdr:col>5</xdr:col>
      <xdr:colOff>201065</xdr:colOff>
      <xdr:row>50</xdr:row>
      <xdr:rowOff>98273</xdr:rowOff>
    </xdr:to>
    <xdr:pic>
      <xdr:nvPicPr>
        <xdr:cNvPr id="7" name="Picture 6">
          <a:extLst>
            <a:ext uri="{FF2B5EF4-FFF2-40B4-BE49-F238E27FC236}">
              <a16:creationId xmlns:a16="http://schemas.microsoft.com/office/drawing/2014/main" id="{5A3DC423-6D57-41E0-8896-0B4F529618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781" y="8924929"/>
          <a:ext cx="3010940" cy="2520000"/>
        </a:xfrm>
        <a:prstGeom prst="rect">
          <a:avLst/>
        </a:prstGeom>
      </xdr:spPr>
    </xdr:pic>
    <xdr:clientData/>
  </xdr:twoCellAnchor>
  <xdr:twoCellAnchor editAs="oneCell">
    <xdr:from>
      <xdr:col>0</xdr:col>
      <xdr:colOff>57149</xdr:colOff>
      <xdr:row>78</xdr:row>
      <xdr:rowOff>185734</xdr:rowOff>
    </xdr:from>
    <xdr:to>
      <xdr:col>6</xdr:col>
      <xdr:colOff>70555</xdr:colOff>
      <xdr:row>90</xdr:row>
      <xdr:rowOff>71174</xdr:rowOff>
    </xdr:to>
    <xdr:pic>
      <xdr:nvPicPr>
        <xdr:cNvPr id="9" name="Picture 8">
          <a:extLst>
            <a:ext uri="{FF2B5EF4-FFF2-40B4-BE49-F238E27FC236}">
              <a16:creationId xmlns:a16="http://schemas.microsoft.com/office/drawing/2014/main" id="{14527C00-3465-450C-A750-7165EBE96D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49" y="18416584"/>
          <a:ext cx="3251906" cy="2152390"/>
        </a:xfrm>
        <a:prstGeom prst="rect">
          <a:avLst/>
        </a:prstGeom>
      </xdr:spPr>
    </xdr:pic>
    <xdr:clientData/>
  </xdr:twoCellAnchor>
  <xdr:twoCellAnchor editAs="oneCell">
    <xdr:from>
      <xdr:col>0</xdr:col>
      <xdr:colOff>40483</xdr:colOff>
      <xdr:row>95</xdr:row>
      <xdr:rowOff>130971</xdr:rowOff>
    </xdr:from>
    <xdr:to>
      <xdr:col>6</xdr:col>
      <xdr:colOff>53889</xdr:colOff>
      <xdr:row>107</xdr:row>
      <xdr:rowOff>16411</xdr:rowOff>
    </xdr:to>
    <xdr:pic>
      <xdr:nvPicPr>
        <xdr:cNvPr id="11" name="Picture 10">
          <a:extLst>
            <a:ext uri="{FF2B5EF4-FFF2-40B4-BE49-F238E27FC236}">
              <a16:creationId xmlns:a16="http://schemas.microsoft.com/office/drawing/2014/main" id="{3228B0B2-AED6-4272-97D1-8BAAE047D4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483" y="21133596"/>
          <a:ext cx="3251906" cy="2152390"/>
        </a:xfrm>
        <a:prstGeom prst="rect">
          <a:avLst/>
        </a:prstGeom>
      </xdr:spPr>
    </xdr:pic>
    <xdr:clientData/>
  </xdr:twoCellAnchor>
  <xdr:oneCellAnchor>
    <xdr:from>
      <xdr:col>0</xdr:col>
      <xdr:colOff>28574</xdr:colOff>
      <xdr:row>112</xdr:row>
      <xdr:rowOff>183352</xdr:rowOff>
    </xdr:from>
    <xdr:ext cx="3240000" cy="2145592"/>
    <xdr:pic>
      <xdr:nvPicPr>
        <xdr:cNvPr id="15" name="Picture 14">
          <a:extLst>
            <a:ext uri="{FF2B5EF4-FFF2-40B4-BE49-F238E27FC236}">
              <a16:creationId xmlns:a16="http://schemas.microsoft.com/office/drawing/2014/main" id="{500A9C17-0576-4F96-8D5A-D7B5A93EE2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4" y="24891202"/>
          <a:ext cx="3240000" cy="2145592"/>
        </a:xfrm>
        <a:prstGeom prst="rect">
          <a:avLst/>
        </a:prstGeom>
      </xdr:spPr>
    </xdr:pic>
    <xdr:clientData/>
  </xdr:oneCellAnchor>
  <xdr:oneCellAnchor>
    <xdr:from>
      <xdr:col>0</xdr:col>
      <xdr:colOff>35718</xdr:colOff>
      <xdr:row>129</xdr:row>
      <xdr:rowOff>130967</xdr:rowOff>
    </xdr:from>
    <xdr:ext cx="3240000" cy="2145592"/>
    <xdr:pic>
      <xdr:nvPicPr>
        <xdr:cNvPr id="18" name="Picture 17">
          <a:extLst>
            <a:ext uri="{FF2B5EF4-FFF2-40B4-BE49-F238E27FC236}">
              <a16:creationId xmlns:a16="http://schemas.microsoft.com/office/drawing/2014/main" id="{B2E7A737-9005-4E53-98C6-8B5AC4A9C0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718" y="28477367"/>
          <a:ext cx="3240000" cy="2145592"/>
        </a:xfrm>
        <a:prstGeom prst="rect">
          <a:avLst/>
        </a:prstGeom>
      </xdr:spPr>
    </xdr:pic>
    <xdr:clientData/>
  </xdr:oneCellAnchor>
  <xdr:twoCellAnchor editAs="oneCell">
    <xdr:from>
      <xdr:col>0</xdr:col>
      <xdr:colOff>195258</xdr:colOff>
      <xdr:row>250</xdr:row>
      <xdr:rowOff>45243</xdr:rowOff>
    </xdr:from>
    <xdr:to>
      <xdr:col>5</xdr:col>
      <xdr:colOff>247650</xdr:colOff>
      <xdr:row>262</xdr:row>
      <xdr:rowOff>90437</xdr:rowOff>
    </xdr:to>
    <xdr:pic>
      <xdr:nvPicPr>
        <xdr:cNvPr id="29" name="Picture 28">
          <a:extLst>
            <a:ext uri="{FF2B5EF4-FFF2-40B4-BE49-F238E27FC236}">
              <a16:creationId xmlns:a16="http://schemas.microsoft.com/office/drawing/2014/main" id="{7D447E3C-4C8C-4F2C-8028-3D8537ACDD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5258" y="52489893"/>
          <a:ext cx="3024192" cy="2359769"/>
        </a:xfrm>
        <a:prstGeom prst="rect">
          <a:avLst/>
        </a:prstGeom>
      </xdr:spPr>
    </xdr:pic>
    <xdr:clientData/>
  </xdr:twoCellAnchor>
  <xdr:twoCellAnchor editAs="oneCell">
    <xdr:from>
      <xdr:col>0</xdr:col>
      <xdr:colOff>142874</xdr:colOff>
      <xdr:row>267</xdr:row>
      <xdr:rowOff>23813</xdr:rowOff>
    </xdr:from>
    <xdr:to>
      <xdr:col>5</xdr:col>
      <xdr:colOff>238125</xdr:colOff>
      <xdr:row>279</xdr:row>
      <xdr:rowOff>102449</xdr:rowOff>
    </xdr:to>
    <xdr:pic>
      <xdr:nvPicPr>
        <xdr:cNvPr id="31" name="Picture 30">
          <a:extLst>
            <a:ext uri="{FF2B5EF4-FFF2-40B4-BE49-F238E27FC236}">
              <a16:creationId xmlns:a16="http://schemas.microsoft.com/office/drawing/2014/main" id="{E752B16F-3E91-4C39-9D97-B67702C9E8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2874" y="55906988"/>
          <a:ext cx="3067051" cy="2393211"/>
        </a:xfrm>
        <a:prstGeom prst="rect">
          <a:avLst/>
        </a:prstGeom>
      </xdr:spPr>
    </xdr:pic>
    <xdr:clientData/>
  </xdr:twoCellAnchor>
  <xdr:twoCellAnchor editAs="oneCell">
    <xdr:from>
      <xdr:col>0</xdr:col>
      <xdr:colOff>550068</xdr:colOff>
      <xdr:row>301</xdr:row>
      <xdr:rowOff>71440</xdr:rowOff>
    </xdr:from>
    <xdr:to>
      <xdr:col>4</xdr:col>
      <xdr:colOff>484492</xdr:colOff>
      <xdr:row>313</xdr:row>
      <xdr:rowOff>101628</xdr:rowOff>
    </xdr:to>
    <xdr:pic>
      <xdr:nvPicPr>
        <xdr:cNvPr id="36" name="Picture 35">
          <a:extLst>
            <a:ext uri="{FF2B5EF4-FFF2-40B4-BE49-F238E27FC236}">
              <a16:creationId xmlns:a16="http://schemas.microsoft.com/office/drawing/2014/main" id="{83F487AC-50BB-49B2-9E59-0495E0558F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0068" y="64927165"/>
          <a:ext cx="2210899" cy="2344763"/>
        </a:xfrm>
        <a:prstGeom prst="rect">
          <a:avLst/>
        </a:prstGeom>
      </xdr:spPr>
    </xdr:pic>
    <xdr:clientData/>
  </xdr:twoCellAnchor>
  <xdr:twoCellAnchor editAs="oneCell">
    <xdr:from>
      <xdr:col>0</xdr:col>
      <xdr:colOff>211930</xdr:colOff>
      <xdr:row>318</xdr:row>
      <xdr:rowOff>88105</xdr:rowOff>
    </xdr:from>
    <xdr:to>
      <xdr:col>5</xdr:col>
      <xdr:colOff>136141</xdr:colOff>
      <xdr:row>331</xdr:row>
      <xdr:rowOff>107792</xdr:rowOff>
    </xdr:to>
    <xdr:pic>
      <xdr:nvPicPr>
        <xdr:cNvPr id="40" name="Picture 39">
          <a:extLst>
            <a:ext uri="{FF2B5EF4-FFF2-40B4-BE49-F238E27FC236}">
              <a16:creationId xmlns:a16="http://schemas.microsoft.com/office/drawing/2014/main" id="{2FD04495-B9F4-4EE8-946E-E91C88CCB5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1930" y="64798574"/>
          <a:ext cx="2888867" cy="2520000"/>
        </a:xfrm>
        <a:prstGeom prst="rect">
          <a:avLst/>
        </a:prstGeom>
      </xdr:spPr>
    </xdr:pic>
    <xdr:clientData/>
  </xdr:twoCellAnchor>
  <xdr:twoCellAnchor editAs="oneCell">
    <xdr:from>
      <xdr:col>0</xdr:col>
      <xdr:colOff>211931</xdr:colOff>
      <xdr:row>336</xdr:row>
      <xdr:rowOff>97630</xdr:rowOff>
    </xdr:from>
    <xdr:to>
      <xdr:col>5</xdr:col>
      <xdr:colOff>136144</xdr:colOff>
      <xdr:row>349</xdr:row>
      <xdr:rowOff>117317</xdr:rowOff>
    </xdr:to>
    <xdr:pic>
      <xdr:nvPicPr>
        <xdr:cNvPr id="42" name="Picture 41">
          <a:extLst>
            <a:ext uri="{FF2B5EF4-FFF2-40B4-BE49-F238E27FC236}">
              <a16:creationId xmlns:a16="http://schemas.microsoft.com/office/drawing/2014/main" id="{286934F5-0829-4BA0-8E56-573EF41F53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1931" y="68439505"/>
          <a:ext cx="2888869" cy="2520000"/>
        </a:xfrm>
        <a:prstGeom prst="rect">
          <a:avLst/>
        </a:prstGeom>
      </xdr:spPr>
    </xdr:pic>
    <xdr:clientData/>
  </xdr:twoCellAnchor>
  <xdr:twoCellAnchor editAs="oneCell">
    <xdr:from>
      <xdr:col>0</xdr:col>
      <xdr:colOff>600075</xdr:colOff>
      <xdr:row>371</xdr:row>
      <xdr:rowOff>176213</xdr:rowOff>
    </xdr:from>
    <xdr:to>
      <xdr:col>4</xdr:col>
      <xdr:colOff>332456</xdr:colOff>
      <xdr:row>382</xdr:row>
      <xdr:rowOff>186713</xdr:rowOff>
    </xdr:to>
    <xdr:pic>
      <xdr:nvPicPr>
        <xdr:cNvPr id="44" name="Picture 43">
          <a:extLst>
            <a:ext uri="{FF2B5EF4-FFF2-40B4-BE49-F238E27FC236}">
              <a16:creationId xmlns:a16="http://schemas.microsoft.com/office/drawing/2014/main" id="{041A5B5E-D0F8-49E1-B0AC-680E9D5053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075" y="75590401"/>
          <a:ext cx="2006475" cy="2106000"/>
        </a:xfrm>
        <a:prstGeom prst="rect">
          <a:avLst/>
        </a:prstGeom>
      </xdr:spPr>
    </xdr:pic>
    <xdr:clientData/>
  </xdr:twoCellAnchor>
  <xdr:oneCellAnchor>
    <xdr:from>
      <xdr:col>0</xdr:col>
      <xdr:colOff>600075</xdr:colOff>
      <xdr:row>389</xdr:row>
      <xdr:rowOff>9525</xdr:rowOff>
    </xdr:from>
    <xdr:ext cx="2008856" cy="2106000"/>
    <xdr:pic>
      <xdr:nvPicPr>
        <xdr:cNvPr id="45" name="Picture 44">
          <a:extLst>
            <a:ext uri="{FF2B5EF4-FFF2-40B4-BE49-F238E27FC236}">
              <a16:creationId xmlns:a16="http://schemas.microsoft.com/office/drawing/2014/main" id="{43C89649-C6D5-4DC0-8263-FD7E2B096F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075" y="79055119"/>
          <a:ext cx="2008856" cy="2106000"/>
        </a:xfrm>
        <a:prstGeom prst="rect">
          <a:avLst/>
        </a:prstGeom>
      </xdr:spPr>
    </xdr:pic>
    <xdr:clientData/>
  </xdr:oneCellAnchor>
  <xdr:twoCellAnchor editAs="oneCell">
    <xdr:from>
      <xdr:col>0</xdr:col>
      <xdr:colOff>914322</xdr:colOff>
      <xdr:row>405</xdr:row>
      <xdr:rowOff>27282</xdr:rowOff>
    </xdr:from>
    <xdr:to>
      <xdr:col>3</xdr:col>
      <xdr:colOff>691965</xdr:colOff>
      <xdr:row>408</xdr:row>
      <xdr:rowOff>190500</xdr:rowOff>
    </xdr:to>
    <xdr:pic>
      <xdr:nvPicPr>
        <xdr:cNvPr id="48" name="Picture 47">
          <a:extLst>
            <a:ext uri="{FF2B5EF4-FFF2-40B4-BE49-F238E27FC236}">
              <a16:creationId xmlns:a16="http://schemas.microsoft.com/office/drawing/2014/main" id="{FDD3449B-6D88-4793-9203-3B07C61B1F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4322" y="85676082"/>
          <a:ext cx="1101618" cy="1106193"/>
        </a:xfrm>
        <a:prstGeom prst="rect">
          <a:avLst/>
        </a:prstGeom>
      </xdr:spPr>
    </xdr:pic>
    <xdr:clientData/>
  </xdr:twoCellAnchor>
  <xdr:twoCellAnchor editAs="oneCell">
    <xdr:from>
      <xdr:col>0</xdr:col>
      <xdr:colOff>333374</xdr:colOff>
      <xdr:row>354</xdr:row>
      <xdr:rowOff>81250</xdr:rowOff>
    </xdr:from>
    <xdr:to>
      <xdr:col>5</xdr:col>
      <xdr:colOff>11906</xdr:colOff>
      <xdr:row>366</xdr:row>
      <xdr:rowOff>110174</xdr:rowOff>
    </xdr:to>
    <xdr:pic>
      <xdr:nvPicPr>
        <xdr:cNvPr id="54" name="Picture 53">
          <a:extLst>
            <a:ext uri="{FF2B5EF4-FFF2-40B4-BE49-F238E27FC236}">
              <a16:creationId xmlns:a16="http://schemas.microsoft.com/office/drawing/2014/main" id="{D3A1E32E-31FF-4F5B-8DEA-C3B15B3C66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3374" y="72054531"/>
          <a:ext cx="2643188" cy="2338736"/>
        </a:xfrm>
        <a:prstGeom prst="rect">
          <a:avLst/>
        </a:prstGeom>
      </xdr:spPr>
    </xdr:pic>
    <xdr:clientData/>
  </xdr:twoCellAnchor>
  <xdr:twoCellAnchor editAs="oneCell">
    <xdr:from>
      <xdr:col>0</xdr:col>
      <xdr:colOff>383382</xdr:colOff>
      <xdr:row>414</xdr:row>
      <xdr:rowOff>213395</xdr:rowOff>
    </xdr:from>
    <xdr:to>
      <xdr:col>7</xdr:col>
      <xdr:colOff>371475</xdr:colOff>
      <xdr:row>416</xdr:row>
      <xdr:rowOff>110363</xdr:rowOff>
    </xdr:to>
    <xdr:pic>
      <xdr:nvPicPr>
        <xdr:cNvPr id="58" name="Picture 57">
          <a:extLst>
            <a:ext uri="{FF2B5EF4-FFF2-40B4-BE49-F238E27FC236}">
              <a16:creationId xmlns:a16="http://schemas.microsoft.com/office/drawing/2014/main" id="{927F4F36-4341-4196-9D53-89E17B7809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3382" y="85414520"/>
          <a:ext cx="3340893" cy="582768"/>
        </a:xfrm>
        <a:prstGeom prst="rect">
          <a:avLst/>
        </a:prstGeom>
      </xdr:spPr>
    </xdr:pic>
    <xdr:clientData/>
  </xdr:twoCellAnchor>
  <xdr:twoCellAnchor editAs="oneCell">
    <xdr:from>
      <xdr:col>10</xdr:col>
      <xdr:colOff>952500</xdr:colOff>
      <xdr:row>69</xdr:row>
      <xdr:rowOff>30957</xdr:rowOff>
    </xdr:from>
    <xdr:to>
      <xdr:col>11</xdr:col>
      <xdr:colOff>130967</xdr:colOff>
      <xdr:row>73</xdr:row>
      <xdr:rowOff>157833</xdr:rowOff>
    </xdr:to>
    <xdr:pic>
      <xdr:nvPicPr>
        <xdr:cNvPr id="4" name="Picture 3">
          <a:extLst>
            <a:ext uri="{FF2B5EF4-FFF2-40B4-BE49-F238E27FC236}">
              <a16:creationId xmlns:a16="http://schemas.microsoft.com/office/drawing/2014/main" id="{F318C7C3-AE66-4292-A924-1B67C2AF86A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24550" y="15080457"/>
          <a:ext cx="892967" cy="1317501"/>
        </a:xfrm>
        <a:prstGeom prst="rect">
          <a:avLst/>
        </a:prstGeom>
      </xdr:spPr>
    </xdr:pic>
    <xdr:clientData/>
  </xdr:twoCellAnchor>
  <xdr:twoCellAnchor editAs="oneCell">
    <xdr:from>
      <xdr:col>0</xdr:col>
      <xdr:colOff>59533</xdr:colOff>
      <xdr:row>58</xdr:row>
      <xdr:rowOff>149771</xdr:rowOff>
    </xdr:from>
    <xdr:to>
      <xdr:col>6</xdr:col>
      <xdr:colOff>72939</xdr:colOff>
      <xdr:row>64</xdr:row>
      <xdr:rowOff>132473</xdr:rowOff>
    </xdr:to>
    <xdr:pic>
      <xdr:nvPicPr>
        <xdr:cNvPr id="8" name="Picture 7">
          <a:extLst>
            <a:ext uri="{FF2B5EF4-FFF2-40B4-BE49-F238E27FC236}">
              <a16:creationId xmlns:a16="http://schemas.microsoft.com/office/drawing/2014/main" id="{F9CC2F81-32C7-4AA7-A398-7C4499AFD57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533" y="13199021"/>
          <a:ext cx="3240000" cy="1125702"/>
        </a:xfrm>
        <a:prstGeom prst="rect">
          <a:avLst/>
        </a:prstGeom>
      </xdr:spPr>
    </xdr:pic>
    <xdr:clientData/>
  </xdr:twoCellAnchor>
  <xdr:twoCellAnchor editAs="oneCell">
    <xdr:from>
      <xdr:col>0</xdr:col>
      <xdr:colOff>47627</xdr:colOff>
      <xdr:row>216</xdr:row>
      <xdr:rowOff>83342</xdr:rowOff>
    </xdr:from>
    <xdr:to>
      <xdr:col>6</xdr:col>
      <xdr:colOff>61033</xdr:colOff>
      <xdr:row>225</xdr:row>
      <xdr:rowOff>137900</xdr:rowOff>
    </xdr:to>
    <xdr:pic>
      <xdr:nvPicPr>
        <xdr:cNvPr id="12" name="Picture 11">
          <a:extLst>
            <a:ext uri="{FF2B5EF4-FFF2-40B4-BE49-F238E27FC236}">
              <a16:creationId xmlns:a16="http://schemas.microsoft.com/office/drawing/2014/main" id="{30E4C9BE-C409-4D1B-833B-D7A0BDA9924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7" y="43576873"/>
          <a:ext cx="3240000" cy="1769058"/>
        </a:xfrm>
        <a:prstGeom prst="rect">
          <a:avLst/>
        </a:prstGeom>
      </xdr:spPr>
    </xdr:pic>
    <xdr:clientData/>
  </xdr:twoCellAnchor>
  <xdr:twoCellAnchor editAs="oneCell">
    <xdr:from>
      <xdr:col>0</xdr:col>
      <xdr:colOff>47625</xdr:colOff>
      <xdr:row>148</xdr:row>
      <xdr:rowOff>95251</xdr:rowOff>
    </xdr:from>
    <xdr:to>
      <xdr:col>6</xdr:col>
      <xdr:colOff>61031</xdr:colOff>
      <xdr:row>157</xdr:row>
      <xdr:rowOff>106536</xdr:rowOff>
    </xdr:to>
    <xdr:pic>
      <xdr:nvPicPr>
        <xdr:cNvPr id="10" name="Picture 9">
          <a:extLst>
            <a:ext uri="{FF2B5EF4-FFF2-40B4-BE49-F238E27FC236}">
              <a16:creationId xmlns:a16="http://schemas.microsoft.com/office/drawing/2014/main" id="{2AF8CFF1-4FC3-A164-4A33-D3A482D968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 y="32694564"/>
          <a:ext cx="3240000" cy="1725785"/>
        </a:xfrm>
        <a:prstGeom prst="rect">
          <a:avLst/>
        </a:prstGeom>
      </xdr:spPr>
    </xdr:pic>
    <xdr:clientData/>
  </xdr:twoCellAnchor>
  <xdr:twoCellAnchor editAs="oneCell">
    <xdr:from>
      <xdr:col>0</xdr:col>
      <xdr:colOff>47625</xdr:colOff>
      <xdr:row>166</xdr:row>
      <xdr:rowOff>95250</xdr:rowOff>
    </xdr:from>
    <xdr:to>
      <xdr:col>6</xdr:col>
      <xdr:colOff>61031</xdr:colOff>
      <xdr:row>175</xdr:row>
      <xdr:rowOff>106535</xdr:rowOff>
    </xdr:to>
    <xdr:pic>
      <xdr:nvPicPr>
        <xdr:cNvPr id="19" name="Picture 18">
          <a:extLst>
            <a:ext uri="{FF2B5EF4-FFF2-40B4-BE49-F238E27FC236}">
              <a16:creationId xmlns:a16="http://schemas.microsoft.com/office/drawing/2014/main" id="{9BDD4A8F-F1DD-28B7-E719-1B1F09F25C1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625" y="36325969"/>
          <a:ext cx="3240000" cy="1725785"/>
        </a:xfrm>
        <a:prstGeom prst="rect">
          <a:avLst/>
        </a:prstGeom>
      </xdr:spPr>
    </xdr:pic>
    <xdr:clientData/>
  </xdr:twoCellAnchor>
  <xdr:twoCellAnchor editAs="oneCell">
    <xdr:from>
      <xdr:col>0</xdr:col>
      <xdr:colOff>104775</xdr:colOff>
      <xdr:row>183</xdr:row>
      <xdr:rowOff>8114</xdr:rowOff>
    </xdr:from>
    <xdr:to>
      <xdr:col>5</xdr:col>
      <xdr:colOff>219075</xdr:colOff>
      <xdr:row>193</xdr:row>
      <xdr:rowOff>156938</xdr:rowOff>
    </xdr:to>
    <xdr:pic>
      <xdr:nvPicPr>
        <xdr:cNvPr id="21" name="Picture 20">
          <a:extLst>
            <a:ext uri="{FF2B5EF4-FFF2-40B4-BE49-F238E27FC236}">
              <a16:creationId xmlns:a16="http://schemas.microsoft.com/office/drawing/2014/main" id="{0B3505FC-23E7-B3B9-DD0C-CB547A63A82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775" y="39651164"/>
          <a:ext cx="3086100" cy="2053824"/>
        </a:xfrm>
        <a:prstGeom prst="rect">
          <a:avLst/>
        </a:prstGeom>
      </xdr:spPr>
    </xdr:pic>
    <xdr:clientData/>
  </xdr:twoCellAnchor>
  <xdr:twoCellAnchor editAs="oneCell">
    <xdr:from>
      <xdr:col>0</xdr:col>
      <xdr:colOff>180975</xdr:colOff>
      <xdr:row>198</xdr:row>
      <xdr:rowOff>111920</xdr:rowOff>
    </xdr:from>
    <xdr:to>
      <xdr:col>5</xdr:col>
      <xdr:colOff>97549</xdr:colOff>
      <xdr:row>209</xdr:row>
      <xdr:rowOff>123826</xdr:rowOff>
    </xdr:to>
    <xdr:pic>
      <xdr:nvPicPr>
        <xdr:cNvPr id="23" name="Picture 22">
          <a:extLst>
            <a:ext uri="{FF2B5EF4-FFF2-40B4-BE49-F238E27FC236}">
              <a16:creationId xmlns:a16="http://schemas.microsoft.com/office/drawing/2014/main" id="{B1B4E8E9-3995-168D-82C2-C722902BC07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0975" y="42812495"/>
          <a:ext cx="2888374" cy="2107406"/>
        </a:xfrm>
        <a:prstGeom prst="rect">
          <a:avLst/>
        </a:prstGeom>
      </xdr:spPr>
    </xdr:pic>
    <xdr:clientData/>
  </xdr:twoCellAnchor>
  <xdr:twoCellAnchor editAs="oneCell">
    <xdr:from>
      <xdr:col>0</xdr:col>
      <xdr:colOff>47624</xdr:colOff>
      <xdr:row>234</xdr:row>
      <xdr:rowOff>83343</xdr:rowOff>
    </xdr:from>
    <xdr:to>
      <xdr:col>6</xdr:col>
      <xdr:colOff>61030</xdr:colOff>
      <xdr:row>243</xdr:row>
      <xdr:rowOff>137901</xdr:rowOff>
    </xdr:to>
    <xdr:pic>
      <xdr:nvPicPr>
        <xdr:cNvPr id="25" name="Picture 24">
          <a:extLst>
            <a:ext uri="{FF2B5EF4-FFF2-40B4-BE49-F238E27FC236}">
              <a16:creationId xmlns:a16="http://schemas.microsoft.com/office/drawing/2014/main" id="{85E3F4FD-0AAA-898B-1BE5-832F2890E7F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624" y="50839687"/>
          <a:ext cx="3240000" cy="1769058"/>
        </a:xfrm>
        <a:prstGeom prst="rect">
          <a:avLst/>
        </a:prstGeom>
      </xdr:spPr>
    </xdr:pic>
    <xdr:clientData/>
  </xdr:twoCellAnchor>
  <xdr:twoCellAnchor editAs="oneCell">
    <xdr:from>
      <xdr:col>0</xdr:col>
      <xdr:colOff>47624</xdr:colOff>
      <xdr:row>284</xdr:row>
      <xdr:rowOff>152395</xdr:rowOff>
    </xdr:from>
    <xdr:to>
      <xdr:col>6</xdr:col>
      <xdr:colOff>61030</xdr:colOff>
      <xdr:row>296</xdr:row>
      <xdr:rowOff>12670</xdr:rowOff>
    </xdr:to>
    <xdr:pic>
      <xdr:nvPicPr>
        <xdr:cNvPr id="27" name="Picture 26">
          <a:extLst>
            <a:ext uri="{FF2B5EF4-FFF2-40B4-BE49-F238E27FC236}">
              <a16:creationId xmlns:a16="http://schemas.microsoft.com/office/drawing/2014/main" id="{F2181A17-2617-287E-D487-0ABC32866F6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624" y="59474095"/>
          <a:ext cx="3251906" cy="2174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n@tagsportswear.co.uk" TargetMode="External"/><Relationship Id="rId1" Type="http://schemas.openxmlformats.org/officeDocument/2006/relationships/hyperlink" Target="mailto:dan@tagsportswear.co.uk"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3A6F-3909-464B-8915-8FB3A407686F}">
  <sheetPr>
    <pageSetUpPr fitToPage="1"/>
  </sheetPr>
  <dimension ref="A1:AT523"/>
  <sheetViews>
    <sheetView tabSelected="1" zoomScaleNormal="100" workbookViewId="0">
      <selection activeCell="B3" sqref="B3:I3"/>
    </sheetView>
  </sheetViews>
  <sheetFormatPr defaultRowHeight="15" x14ac:dyDescent="0.25"/>
  <cols>
    <col min="1" max="1" width="17.28515625" style="1" customWidth="1"/>
    <col min="2" max="3" width="1.28515625" style="30" customWidth="1"/>
    <col min="4" max="4" width="14.28515625" style="30" customWidth="1"/>
    <col min="5" max="5" width="10.42578125" style="30" customWidth="1"/>
    <col min="6" max="6" width="4" style="3" customWidth="1"/>
    <col min="7" max="7" width="1.7109375" style="1" customWidth="1"/>
    <col min="8" max="8" width="11.28515625" style="30" customWidth="1"/>
    <col min="9" max="9" width="6.7109375" style="1" customWidth="1"/>
    <col min="10" max="10" width="6.28515625" style="1" customWidth="1"/>
    <col min="11" max="11" width="25.7109375" style="3" customWidth="1"/>
    <col min="12" max="12" width="6.28515625" style="26" customWidth="1"/>
    <col min="13" max="13" width="6.7109375" style="28" customWidth="1"/>
    <col min="14" max="14" width="6.28515625" style="26" customWidth="1"/>
    <col min="15" max="15" width="6.7109375" style="28" customWidth="1"/>
    <col min="16" max="16" width="6.28515625" style="26" customWidth="1"/>
    <col min="17" max="17" width="6.7109375" style="28" customWidth="1"/>
    <col min="18" max="40" width="5.7109375" style="1" customWidth="1"/>
    <col min="41" max="16384" width="9.140625" style="1"/>
  </cols>
  <sheetData>
    <row r="1" spans="1:20" ht="69.75" customHeight="1" x14ac:dyDescent="0.25">
      <c r="A1" s="142"/>
      <c r="B1" s="142"/>
      <c r="C1" s="142"/>
      <c r="D1" s="142"/>
      <c r="E1" s="142"/>
      <c r="F1" s="142"/>
      <c r="G1" s="185" t="s">
        <v>60</v>
      </c>
      <c r="H1" s="185"/>
      <c r="I1" s="185"/>
      <c r="J1" s="185"/>
      <c r="K1" s="185"/>
      <c r="L1" s="185"/>
      <c r="M1" s="185"/>
      <c r="N1" s="185"/>
      <c r="O1" s="185"/>
      <c r="P1" s="185"/>
      <c r="Q1" s="185"/>
      <c r="R1" s="185"/>
      <c r="S1" s="185"/>
      <c r="T1" s="185"/>
    </row>
    <row r="2" spans="1:20" ht="33" customHeight="1" thickBot="1" x14ac:dyDescent="0.3">
      <c r="A2" s="143"/>
      <c r="B2" s="143"/>
      <c r="C2" s="143"/>
      <c r="D2" s="143"/>
      <c r="E2" s="143"/>
      <c r="F2" s="143"/>
      <c r="G2" s="186" t="s">
        <v>123</v>
      </c>
      <c r="H2" s="186"/>
      <c r="I2" s="186"/>
      <c r="J2" s="186"/>
      <c r="K2" s="186"/>
      <c r="L2" s="186"/>
      <c r="M2" s="186"/>
      <c r="N2" s="186"/>
      <c r="O2" s="186"/>
      <c r="P2" s="186"/>
      <c r="Q2" s="186"/>
      <c r="R2" s="186"/>
      <c r="S2" s="186"/>
      <c r="T2" s="186"/>
    </row>
    <row r="3" spans="1:20" ht="20.100000000000001" customHeight="1" x14ac:dyDescent="0.25">
      <c r="A3" s="5" t="s">
        <v>0</v>
      </c>
      <c r="B3" s="234"/>
      <c r="C3" s="234"/>
      <c r="D3" s="234"/>
      <c r="E3" s="234"/>
      <c r="F3" s="234"/>
      <c r="G3" s="234"/>
      <c r="H3" s="234"/>
      <c r="I3" s="235"/>
      <c r="J3" s="145"/>
      <c r="K3" s="184" t="s">
        <v>35</v>
      </c>
      <c r="L3" s="242"/>
      <c r="M3" s="243"/>
      <c r="N3" s="243"/>
      <c r="O3" s="243"/>
      <c r="P3" s="243"/>
      <c r="Q3" s="243"/>
      <c r="R3" s="243"/>
      <c r="S3" s="243"/>
      <c r="T3" s="244"/>
    </row>
    <row r="4" spans="1:20" ht="20.100000000000001" customHeight="1" x14ac:dyDescent="0.25">
      <c r="A4" s="6" t="s">
        <v>1</v>
      </c>
      <c r="B4" s="236"/>
      <c r="C4" s="236"/>
      <c r="D4" s="236"/>
      <c r="E4" s="236"/>
      <c r="F4" s="236"/>
      <c r="G4" s="236"/>
      <c r="H4" s="236"/>
      <c r="I4" s="237"/>
      <c r="J4" s="145"/>
      <c r="K4" s="13" t="s">
        <v>32</v>
      </c>
      <c r="L4" s="245"/>
      <c r="M4" s="246"/>
      <c r="N4" s="246"/>
      <c r="O4" s="246"/>
      <c r="P4" s="246"/>
      <c r="Q4" s="246"/>
      <c r="R4" s="246"/>
      <c r="S4" s="246"/>
      <c r="T4" s="247"/>
    </row>
    <row r="5" spans="1:20" ht="20.100000000000001" customHeight="1" x14ac:dyDescent="0.35">
      <c r="A5" s="9" t="s">
        <v>29</v>
      </c>
      <c r="B5" s="238"/>
      <c r="C5" s="238"/>
      <c r="D5" s="238"/>
      <c r="E5" s="238"/>
      <c r="F5" s="238"/>
      <c r="G5" s="238"/>
      <c r="H5" s="238"/>
      <c r="I5" s="239"/>
      <c r="J5" s="145"/>
      <c r="K5" s="152" t="s">
        <v>33</v>
      </c>
      <c r="L5" s="248"/>
      <c r="M5" s="249"/>
      <c r="N5" s="249"/>
      <c r="O5" s="249"/>
      <c r="P5" s="249"/>
      <c r="Q5" s="249"/>
      <c r="R5" s="249"/>
      <c r="S5" s="249"/>
      <c r="T5" s="250"/>
    </row>
    <row r="6" spans="1:20" ht="20.100000000000001" customHeight="1" x14ac:dyDescent="0.35">
      <c r="A6" s="9" t="s">
        <v>30</v>
      </c>
      <c r="B6" s="238"/>
      <c r="C6" s="238"/>
      <c r="D6" s="238"/>
      <c r="E6" s="238"/>
      <c r="F6" s="238"/>
      <c r="G6" s="238"/>
      <c r="H6" s="238"/>
      <c r="I6" s="239"/>
      <c r="J6" s="145"/>
      <c r="K6" s="153"/>
      <c r="L6" s="251"/>
      <c r="M6" s="252"/>
      <c r="N6" s="252"/>
      <c r="O6" s="252"/>
      <c r="P6" s="252"/>
      <c r="Q6" s="252"/>
      <c r="R6" s="252"/>
      <c r="S6" s="252"/>
      <c r="T6" s="253"/>
    </row>
    <row r="7" spans="1:20" ht="20.100000000000001" customHeight="1" thickBot="1" x14ac:dyDescent="0.3">
      <c r="A7" s="8" t="s">
        <v>2</v>
      </c>
      <c r="B7" s="240"/>
      <c r="C7" s="240"/>
      <c r="D7" s="240"/>
      <c r="E7" s="240"/>
      <c r="F7" s="240"/>
      <c r="G7" s="240"/>
      <c r="H7" s="240"/>
      <c r="I7" s="241"/>
      <c r="J7" s="145"/>
      <c r="K7" s="13" t="s">
        <v>37</v>
      </c>
      <c r="L7" s="245"/>
      <c r="M7" s="246"/>
      <c r="N7" s="246"/>
      <c r="O7" s="246"/>
      <c r="P7" s="246"/>
      <c r="Q7" s="246"/>
      <c r="R7" s="246"/>
      <c r="S7" s="246"/>
      <c r="T7" s="247"/>
    </row>
    <row r="8" spans="1:20" ht="20.100000000000001" customHeight="1" thickBot="1" x14ac:dyDescent="0.3">
      <c r="A8" s="35" t="s">
        <v>99</v>
      </c>
      <c r="B8" s="179">
        <f>G9-H8</f>
        <v>0</v>
      </c>
      <c r="C8" s="180"/>
      <c r="D8" s="181"/>
      <c r="E8" s="182" t="s">
        <v>100</v>
      </c>
      <c r="F8" s="180"/>
      <c r="G8" s="180"/>
      <c r="H8" s="179">
        <f>H26+H27+H28+H29+H30+H44+H45+H46+H47+H48+H62+H63+H64+H65+H66+N73+H85+H86+H87+H88+H89+H102+H103+H104+H105+H106+H119+H120+H121+H122+H123+H136+H137+H138+H139+H140+H153+H154+H155+H156+H157+H171+H172+H173+H174+H175+H189+H190+H191+H192+H193+H205+H206+H207+H208+H209+H221+H222+H223+H224+H225+H239+H240+H241+H242+H243+H257+H258+H259+H260+H261+H274+H275+H276+H277+H278+H291+H292+H293+H294+H295+H308+H309+H310+H311+H312+H325+H326+H327+H328+H329+H343+H344+H345+H346+H347+H361+H362+H363+H364+H365+H383+H400+H409-((H26+H27+H28+H29+H30+H44+H45+H46+H47+H48+H62+H63+H64+H65+H66+N73+H85+H86+H87+H88+H89+H102+H103+H104+H105+H106+H119+H120+H121+H122+H123+H136+H137+H138+H139+H140+H153+H154+H155+H156+H157+H171+H172+H173+H174+H175+H189+H190+H191+H192+H193+H205+H206+H207+H208+H209+H221+H222+H223+H224+H225+H239+H240+H241+H242+H243+H257+H258+H259+H260+H261+H274+H275+H276+H277+H278+H291+H292+H293+H294+H295+H308+H309+H310+H311+H312+H325+H326+H327+H328+H329+H343+H344+H345+H346+H347+H361+H362+H363+H364+H365+H383+H400+H409)/1.2)</f>
        <v>0</v>
      </c>
      <c r="I8" s="183"/>
      <c r="J8" s="145"/>
      <c r="K8" s="13" t="s">
        <v>36</v>
      </c>
      <c r="L8" s="245"/>
      <c r="M8" s="246"/>
      <c r="N8" s="246"/>
      <c r="O8" s="246"/>
      <c r="P8" s="246"/>
      <c r="Q8" s="246"/>
      <c r="R8" s="246"/>
      <c r="S8" s="246"/>
      <c r="T8" s="247"/>
    </row>
    <row r="9" spans="1:20" ht="22.5" customHeight="1" thickBot="1" x14ac:dyDescent="0.3">
      <c r="A9" s="149" t="s">
        <v>51</v>
      </c>
      <c r="B9" s="150"/>
      <c r="C9" s="150"/>
      <c r="D9" s="150"/>
      <c r="E9" s="150"/>
      <c r="F9" s="151"/>
      <c r="G9" s="146">
        <f>H31+H49+H67+N74+H90+H107+H124+H141+H158+H176+H194+H210+H226+H244+H262+H279+H296+H313+H330+H348+H366+H383+H400+H409</f>
        <v>0</v>
      </c>
      <c r="H9" s="147"/>
      <c r="I9" s="148"/>
      <c r="J9" s="145"/>
      <c r="K9" s="14" t="s">
        <v>38</v>
      </c>
      <c r="L9" s="254"/>
      <c r="M9" s="255"/>
      <c r="N9" s="255"/>
      <c r="O9" s="255"/>
      <c r="P9" s="255"/>
      <c r="Q9" s="255"/>
      <c r="R9" s="255"/>
      <c r="S9" s="255"/>
      <c r="T9" s="256"/>
    </row>
    <row r="10" spans="1:20" ht="6.75" customHeight="1" thickBot="1" x14ac:dyDescent="0.3">
      <c r="A10" s="56"/>
      <c r="B10" s="56"/>
      <c r="C10" s="56"/>
      <c r="D10" s="56"/>
      <c r="E10" s="56"/>
      <c r="F10" s="56"/>
      <c r="G10" s="56"/>
      <c r="H10" s="56"/>
      <c r="I10" s="56"/>
      <c r="J10" s="56"/>
      <c r="K10" s="56"/>
      <c r="L10" s="56"/>
      <c r="M10" s="56"/>
      <c r="N10" s="56"/>
      <c r="O10" s="56"/>
      <c r="P10" s="56"/>
      <c r="Q10" s="56"/>
      <c r="R10" s="56"/>
      <c r="S10" s="56"/>
      <c r="T10" s="56"/>
    </row>
    <row r="11" spans="1:20" s="36" customFormat="1" ht="13.5" customHeight="1" x14ac:dyDescent="0.25">
      <c r="A11" s="159" t="s">
        <v>56</v>
      </c>
      <c r="B11" s="160"/>
      <c r="C11" s="160"/>
      <c r="D11" s="160"/>
      <c r="E11" s="160"/>
      <c r="F11" s="160"/>
      <c r="G11" s="160"/>
      <c r="H11" s="160"/>
      <c r="I11" s="160"/>
      <c r="J11" s="160"/>
      <c r="K11" s="161"/>
      <c r="L11" s="162" t="s">
        <v>61</v>
      </c>
      <c r="M11" s="163"/>
      <c r="N11" s="163"/>
      <c r="O11" s="163"/>
      <c r="P11" s="163"/>
      <c r="Q11" s="163"/>
      <c r="R11" s="163"/>
      <c r="S11" s="163"/>
      <c r="T11" s="164"/>
    </row>
    <row r="12" spans="1:20" s="36" customFormat="1" ht="15" customHeight="1" x14ac:dyDescent="0.25">
      <c r="A12" s="165" t="s">
        <v>57</v>
      </c>
      <c r="B12" s="166"/>
      <c r="C12" s="166"/>
      <c r="D12" s="166"/>
      <c r="E12" s="166"/>
      <c r="F12" s="166"/>
      <c r="G12" s="166"/>
      <c r="H12" s="166"/>
      <c r="I12" s="166"/>
      <c r="J12" s="166"/>
      <c r="K12" s="166"/>
      <c r="L12" s="166"/>
      <c r="M12" s="166"/>
      <c r="N12" s="166"/>
      <c r="O12" s="166"/>
      <c r="P12" s="166"/>
      <c r="Q12" s="166"/>
      <c r="R12" s="166"/>
      <c r="S12" s="166"/>
      <c r="T12" s="167"/>
    </row>
    <row r="13" spans="1:20" s="36" customFormat="1" ht="16.5" customHeight="1" x14ac:dyDescent="0.25">
      <c r="A13" s="168"/>
      <c r="B13" s="169"/>
      <c r="C13" s="169"/>
      <c r="D13" s="169"/>
      <c r="E13" s="169"/>
      <c r="F13" s="169"/>
      <c r="G13" s="169"/>
      <c r="H13" s="169"/>
      <c r="I13" s="169"/>
      <c r="J13" s="169"/>
      <c r="K13" s="169"/>
      <c r="L13" s="169"/>
      <c r="M13" s="169"/>
      <c r="N13" s="169"/>
      <c r="O13" s="169"/>
      <c r="P13" s="169"/>
      <c r="Q13" s="169"/>
      <c r="R13" s="169"/>
      <c r="S13" s="169"/>
      <c r="T13" s="170"/>
    </row>
    <row r="14" spans="1:20" s="37" customFormat="1" ht="25.5" customHeight="1" x14ac:dyDescent="0.2">
      <c r="A14" s="171" t="s">
        <v>58</v>
      </c>
      <c r="B14" s="172"/>
      <c r="C14" s="172"/>
      <c r="D14" s="172"/>
      <c r="E14" s="172"/>
      <c r="F14" s="172"/>
      <c r="G14" s="172"/>
      <c r="H14" s="172"/>
      <c r="I14" s="172"/>
      <c r="J14" s="172"/>
      <c r="K14" s="172"/>
      <c r="L14" s="172"/>
      <c r="M14" s="172"/>
      <c r="N14" s="172"/>
      <c r="O14" s="172"/>
      <c r="P14" s="172"/>
      <c r="Q14" s="172"/>
      <c r="R14" s="172"/>
      <c r="S14" s="172"/>
      <c r="T14" s="173"/>
    </row>
    <row r="15" spans="1:20" s="37" customFormat="1" ht="15" customHeight="1" thickBot="1" x14ac:dyDescent="0.25">
      <c r="A15" s="174" t="s">
        <v>59</v>
      </c>
      <c r="B15" s="175"/>
      <c r="C15" s="175"/>
      <c r="D15" s="175"/>
      <c r="E15" s="175"/>
      <c r="F15" s="175"/>
      <c r="G15" s="175"/>
      <c r="H15" s="175"/>
      <c r="I15" s="175"/>
      <c r="J15" s="175"/>
      <c r="K15" s="175"/>
      <c r="L15" s="175"/>
      <c r="M15" s="175"/>
      <c r="N15" s="175"/>
      <c r="O15" s="175"/>
      <c r="P15" s="175"/>
      <c r="Q15" s="175"/>
      <c r="R15" s="175"/>
      <c r="S15" s="175"/>
      <c r="T15" s="176"/>
    </row>
    <row r="16" spans="1:20" ht="7.5" customHeight="1" thickBot="1" x14ac:dyDescent="0.3">
      <c r="A16" s="144"/>
      <c r="B16" s="144"/>
      <c r="C16" s="144"/>
      <c r="D16" s="144"/>
      <c r="E16" s="144"/>
      <c r="F16" s="144"/>
      <c r="G16" s="144"/>
      <c r="H16" s="144"/>
      <c r="I16" s="144"/>
      <c r="J16" s="144"/>
      <c r="K16" s="144"/>
      <c r="L16" s="144"/>
      <c r="M16" s="144"/>
      <c r="N16" s="144"/>
      <c r="O16" s="144"/>
      <c r="P16" s="144"/>
      <c r="Q16" s="144"/>
      <c r="R16" s="144"/>
      <c r="S16" s="144"/>
      <c r="T16" s="144"/>
    </row>
    <row r="17" spans="1:25" ht="14.25" customHeight="1" thickBot="1" x14ac:dyDescent="0.3">
      <c r="A17" s="84" t="s">
        <v>39</v>
      </c>
      <c r="B17" s="85"/>
      <c r="C17" s="94" t="s">
        <v>63</v>
      </c>
      <c r="D17" s="95"/>
      <c r="E17" s="95"/>
      <c r="F17" s="95"/>
      <c r="G17" s="96"/>
      <c r="H17" s="45" t="s">
        <v>28</v>
      </c>
      <c r="I17" s="47" t="s">
        <v>45</v>
      </c>
      <c r="J17" s="48"/>
      <c r="K17" s="51" t="s">
        <v>46</v>
      </c>
      <c r="L17" s="51"/>
      <c r="M17" s="51"/>
      <c r="N17" s="51"/>
      <c r="O17" s="51"/>
      <c r="P17" s="51"/>
      <c r="Q17" s="51"/>
      <c r="R17" s="52" t="s">
        <v>31</v>
      </c>
      <c r="S17" s="53"/>
      <c r="T17" s="54"/>
    </row>
    <row r="18" spans="1:25" s="10" customFormat="1" ht="19.5" customHeight="1" x14ac:dyDescent="0.2">
      <c r="A18" s="86"/>
      <c r="B18" s="87"/>
      <c r="C18" s="97"/>
      <c r="D18" s="98"/>
      <c r="E18" s="98"/>
      <c r="F18" s="98"/>
      <c r="G18" s="99"/>
      <c r="H18" s="46"/>
      <c r="I18" s="49"/>
      <c r="J18" s="50"/>
      <c r="K18" s="61" t="s">
        <v>41</v>
      </c>
      <c r="L18" s="62"/>
      <c r="M18" s="63"/>
      <c r="N18" s="64" t="s">
        <v>42</v>
      </c>
      <c r="O18" s="65"/>
      <c r="P18" s="61" t="s">
        <v>43</v>
      </c>
      <c r="Q18" s="66"/>
      <c r="R18" s="55"/>
      <c r="S18" s="56"/>
      <c r="T18" s="57"/>
    </row>
    <row r="19" spans="1:25" ht="34.5" thickBot="1" x14ac:dyDescent="0.3">
      <c r="A19" s="67" t="s">
        <v>62</v>
      </c>
      <c r="B19" s="68"/>
      <c r="C19" s="100"/>
      <c r="D19" s="101"/>
      <c r="E19" s="101"/>
      <c r="F19" s="101"/>
      <c r="G19" s="102"/>
      <c r="H19" s="46"/>
      <c r="I19" s="12" t="s">
        <v>47</v>
      </c>
      <c r="J19" s="15" t="s">
        <v>27</v>
      </c>
      <c r="K19" s="21" t="s">
        <v>40</v>
      </c>
      <c r="L19" s="25" t="s">
        <v>44</v>
      </c>
      <c r="M19" s="22" t="s">
        <v>47</v>
      </c>
      <c r="N19" s="27" t="s">
        <v>44</v>
      </c>
      <c r="O19" s="22" t="s">
        <v>47</v>
      </c>
      <c r="P19" s="27" t="s">
        <v>44</v>
      </c>
      <c r="Q19" s="22" t="s">
        <v>47</v>
      </c>
      <c r="R19" s="58"/>
      <c r="S19" s="59"/>
      <c r="T19" s="60"/>
    </row>
    <row r="20" spans="1:25" ht="15" customHeight="1" x14ac:dyDescent="0.25">
      <c r="A20" s="113"/>
      <c r="B20" s="44"/>
      <c r="C20" s="44"/>
      <c r="D20" s="44"/>
      <c r="E20" s="44"/>
      <c r="F20" s="44"/>
      <c r="G20" s="44"/>
      <c r="H20" s="187">
        <f>(J20*I20)+(L20*M20)+(N20*O20)+(P20*Q20)</f>
        <v>0</v>
      </c>
      <c r="I20" s="11">
        <v>12.85</v>
      </c>
      <c r="J20" s="257"/>
      <c r="K20" s="258"/>
      <c r="L20" s="259"/>
      <c r="M20" s="23">
        <v>2.75</v>
      </c>
      <c r="N20" s="263"/>
      <c r="O20" s="23">
        <v>3.33</v>
      </c>
      <c r="P20" s="263"/>
      <c r="Q20" s="31">
        <v>3.33</v>
      </c>
      <c r="R20" s="17" t="s">
        <v>3</v>
      </c>
      <c r="S20" s="43" t="s">
        <v>21</v>
      </c>
      <c r="T20" s="73" t="s">
        <v>19</v>
      </c>
    </row>
    <row r="21" spans="1:25" ht="15" customHeight="1" x14ac:dyDescent="0.25">
      <c r="A21" s="113"/>
      <c r="B21" s="44"/>
      <c r="C21" s="44"/>
      <c r="D21" s="44"/>
      <c r="E21" s="44"/>
      <c r="F21" s="44"/>
      <c r="G21" s="44"/>
      <c r="H21" s="187">
        <f t="shared" ref="H21:H29" si="0">(J21*I21)+(L21*M21)+(N21*O21)+(P21*Q21)</f>
        <v>0</v>
      </c>
      <c r="I21" s="11">
        <f>I20</f>
        <v>12.85</v>
      </c>
      <c r="J21" s="257"/>
      <c r="K21" s="258"/>
      <c r="L21" s="259"/>
      <c r="M21" s="23">
        <f>M20</f>
        <v>2.75</v>
      </c>
      <c r="N21" s="263"/>
      <c r="O21" s="23">
        <f>O20</f>
        <v>3.33</v>
      </c>
      <c r="P21" s="263"/>
      <c r="Q21" s="23">
        <f>Q20</f>
        <v>3.33</v>
      </c>
      <c r="R21" s="18" t="s">
        <v>4</v>
      </c>
      <c r="S21" s="2" t="s">
        <v>22</v>
      </c>
      <c r="T21" s="74"/>
    </row>
    <row r="22" spans="1:25" ht="15" customHeight="1" x14ac:dyDescent="0.25">
      <c r="A22" s="113"/>
      <c r="B22" s="44"/>
      <c r="C22" s="44"/>
      <c r="D22" s="44"/>
      <c r="E22" s="44"/>
      <c r="F22" s="44"/>
      <c r="G22" s="44"/>
      <c r="H22" s="187">
        <f t="shared" si="0"/>
        <v>0</v>
      </c>
      <c r="I22" s="11">
        <f>I20</f>
        <v>12.85</v>
      </c>
      <c r="J22" s="257"/>
      <c r="K22" s="258"/>
      <c r="L22" s="259"/>
      <c r="M22" s="23">
        <f>M20</f>
        <v>2.75</v>
      </c>
      <c r="N22" s="263"/>
      <c r="O22" s="23">
        <f>O20</f>
        <v>3.33</v>
      </c>
      <c r="P22" s="263"/>
      <c r="Q22" s="23">
        <f>Q20</f>
        <v>3.33</v>
      </c>
      <c r="R22" s="18" t="s">
        <v>5</v>
      </c>
      <c r="S22" s="2" t="s">
        <v>23</v>
      </c>
      <c r="T22" s="74"/>
    </row>
    <row r="23" spans="1:25" ht="15" customHeight="1" x14ac:dyDescent="0.25">
      <c r="A23" s="113"/>
      <c r="B23" s="44"/>
      <c r="C23" s="44"/>
      <c r="D23" s="44"/>
      <c r="E23" s="44"/>
      <c r="F23" s="44"/>
      <c r="G23" s="44"/>
      <c r="H23" s="187">
        <f t="shared" si="0"/>
        <v>0</v>
      </c>
      <c r="I23" s="11">
        <f>I20</f>
        <v>12.85</v>
      </c>
      <c r="J23" s="257"/>
      <c r="K23" s="258"/>
      <c r="L23" s="259"/>
      <c r="M23" s="23">
        <f>M20</f>
        <v>2.75</v>
      </c>
      <c r="N23" s="263"/>
      <c r="O23" s="23">
        <f>O20</f>
        <v>3.33</v>
      </c>
      <c r="P23" s="263"/>
      <c r="Q23" s="23">
        <f>Q20</f>
        <v>3.33</v>
      </c>
      <c r="R23" s="18" t="s">
        <v>6</v>
      </c>
      <c r="S23" s="2" t="s">
        <v>24</v>
      </c>
      <c r="T23" s="74"/>
    </row>
    <row r="24" spans="1:25" ht="15" customHeight="1" x14ac:dyDescent="0.25">
      <c r="A24" s="113"/>
      <c r="B24" s="44"/>
      <c r="C24" s="44"/>
      <c r="D24" s="44"/>
      <c r="E24" s="44"/>
      <c r="F24" s="44"/>
      <c r="G24" s="44"/>
      <c r="H24" s="187">
        <f>(J24*I24)+(L24*M24)+(N24*O24)+(P24*Q24)</f>
        <v>0</v>
      </c>
      <c r="I24" s="11">
        <f>I20</f>
        <v>12.85</v>
      </c>
      <c r="J24" s="257"/>
      <c r="K24" s="258"/>
      <c r="L24" s="259"/>
      <c r="M24" s="23">
        <f>M20</f>
        <v>2.75</v>
      </c>
      <c r="N24" s="263"/>
      <c r="O24" s="23">
        <f>O20</f>
        <v>3.33</v>
      </c>
      <c r="P24" s="263"/>
      <c r="Q24" s="23">
        <f>Q20</f>
        <v>3.33</v>
      </c>
      <c r="R24" s="18" t="s">
        <v>7</v>
      </c>
      <c r="S24" s="2" t="s">
        <v>25</v>
      </c>
      <c r="T24" s="74"/>
      <c r="Y24" s="4"/>
    </row>
    <row r="25" spans="1:25" ht="15" customHeight="1" x14ac:dyDescent="0.25">
      <c r="A25" s="113"/>
      <c r="B25" s="44"/>
      <c r="C25" s="44"/>
      <c r="D25" s="44"/>
      <c r="E25" s="44"/>
      <c r="F25" s="44"/>
      <c r="G25" s="44"/>
      <c r="H25" s="187">
        <f t="shared" si="0"/>
        <v>0</v>
      </c>
      <c r="I25" s="11">
        <f>I20</f>
        <v>12.85</v>
      </c>
      <c r="J25" s="257"/>
      <c r="K25" s="258"/>
      <c r="L25" s="259"/>
      <c r="M25" s="23">
        <f>M20</f>
        <v>2.75</v>
      </c>
      <c r="N25" s="263"/>
      <c r="O25" s="23">
        <f>O20</f>
        <v>3.33</v>
      </c>
      <c r="P25" s="263"/>
      <c r="Q25" s="23">
        <f>Q20</f>
        <v>3.33</v>
      </c>
      <c r="R25" s="18" t="s">
        <v>8</v>
      </c>
      <c r="S25" s="2" t="s">
        <v>26</v>
      </c>
      <c r="T25" s="74"/>
    </row>
    <row r="26" spans="1:25" ht="15" customHeight="1" x14ac:dyDescent="0.25">
      <c r="A26" s="113"/>
      <c r="B26" s="44"/>
      <c r="C26" s="44"/>
      <c r="D26" s="44"/>
      <c r="E26" s="44"/>
      <c r="F26" s="44"/>
      <c r="G26" s="44"/>
      <c r="H26" s="187">
        <f t="shared" si="0"/>
        <v>0</v>
      </c>
      <c r="I26" s="11">
        <f>I20*1.2</f>
        <v>15.419999999999998</v>
      </c>
      <c r="J26" s="257"/>
      <c r="K26" s="258"/>
      <c r="L26" s="259"/>
      <c r="M26" s="23">
        <f>M20*1.2</f>
        <v>3.3</v>
      </c>
      <c r="N26" s="263"/>
      <c r="O26" s="23">
        <f>O20*1.2</f>
        <v>3.996</v>
      </c>
      <c r="P26" s="263"/>
      <c r="Q26" s="23">
        <f>Q20*1.2</f>
        <v>3.996</v>
      </c>
      <c r="R26" s="18" t="s">
        <v>15</v>
      </c>
      <c r="S26" s="2" t="s">
        <v>10</v>
      </c>
      <c r="T26" s="75" t="s">
        <v>20</v>
      </c>
    </row>
    <row r="27" spans="1:25" ht="15" customHeight="1" x14ac:dyDescent="0.25">
      <c r="A27" s="113"/>
      <c r="B27" s="44"/>
      <c r="C27" s="44"/>
      <c r="D27" s="44"/>
      <c r="E27" s="44"/>
      <c r="F27" s="44"/>
      <c r="G27" s="44"/>
      <c r="H27" s="187">
        <f t="shared" si="0"/>
        <v>0</v>
      </c>
      <c r="I27" s="11">
        <f>I20*1.2</f>
        <v>15.419999999999998</v>
      </c>
      <c r="J27" s="257"/>
      <c r="K27" s="258"/>
      <c r="L27" s="259"/>
      <c r="M27" s="23">
        <f>M20*1.2</f>
        <v>3.3</v>
      </c>
      <c r="N27" s="263"/>
      <c r="O27" s="23">
        <f>O20*1.2</f>
        <v>3.996</v>
      </c>
      <c r="P27" s="263"/>
      <c r="Q27" s="23">
        <f>Q20*1.2</f>
        <v>3.996</v>
      </c>
      <c r="R27" s="18" t="s">
        <v>16</v>
      </c>
      <c r="S27" s="2" t="s">
        <v>11</v>
      </c>
      <c r="T27" s="75"/>
    </row>
    <row r="28" spans="1:25" ht="15" customHeight="1" x14ac:dyDescent="0.25">
      <c r="A28" s="113"/>
      <c r="B28" s="44"/>
      <c r="C28" s="44"/>
      <c r="D28" s="44"/>
      <c r="E28" s="44"/>
      <c r="F28" s="44"/>
      <c r="G28" s="44"/>
      <c r="H28" s="187">
        <f t="shared" si="0"/>
        <v>0</v>
      </c>
      <c r="I28" s="11">
        <f>I20*1.2</f>
        <v>15.419999999999998</v>
      </c>
      <c r="J28" s="257"/>
      <c r="K28" s="258"/>
      <c r="L28" s="259"/>
      <c r="M28" s="23">
        <f>M20*1.2</f>
        <v>3.3</v>
      </c>
      <c r="N28" s="263"/>
      <c r="O28" s="23">
        <f>O20*1.2</f>
        <v>3.996</v>
      </c>
      <c r="P28" s="263"/>
      <c r="Q28" s="23">
        <f>Q20*1.2</f>
        <v>3.996</v>
      </c>
      <c r="R28" s="18" t="s">
        <v>17</v>
      </c>
      <c r="S28" s="2" t="s">
        <v>12</v>
      </c>
      <c r="T28" s="75"/>
    </row>
    <row r="29" spans="1:25" ht="15" customHeight="1" x14ac:dyDescent="0.25">
      <c r="A29" s="113"/>
      <c r="B29" s="44"/>
      <c r="C29" s="44"/>
      <c r="D29" s="44"/>
      <c r="E29" s="44"/>
      <c r="F29" s="44"/>
      <c r="G29" s="44"/>
      <c r="H29" s="187">
        <f t="shared" si="0"/>
        <v>0</v>
      </c>
      <c r="I29" s="11">
        <f>I20*1.2</f>
        <v>15.419999999999998</v>
      </c>
      <c r="J29" s="257"/>
      <c r="K29" s="258"/>
      <c r="L29" s="259"/>
      <c r="M29" s="23">
        <f>M20*1.2</f>
        <v>3.3</v>
      </c>
      <c r="N29" s="263"/>
      <c r="O29" s="23">
        <f>O20*1.2</f>
        <v>3.996</v>
      </c>
      <c r="P29" s="263"/>
      <c r="Q29" s="23">
        <f>Q20*1.2</f>
        <v>3.996</v>
      </c>
      <c r="R29" s="18" t="s">
        <v>9</v>
      </c>
      <c r="S29" s="2" t="s">
        <v>13</v>
      </c>
      <c r="T29" s="75"/>
    </row>
    <row r="30" spans="1:25" ht="15" customHeight="1" thickBot="1" x14ac:dyDescent="0.3">
      <c r="A30" s="113"/>
      <c r="B30" s="44"/>
      <c r="C30" s="44"/>
      <c r="D30" s="44"/>
      <c r="E30" s="44"/>
      <c r="F30" s="44"/>
      <c r="G30" s="44"/>
      <c r="H30" s="188">
        <f>(J30*I30)+(L30*M30)+(N30*O30)+(P30*Q30)</f>
        <v>0</v>
      </c>
      <c r="I30" s="16">
        <f>I20*1.2</f>
        <v>15.419999999999998</v>
      </c>
      <c r="J30" s="260"/>
      <c r="K30" s="261"/>
      <c r="L30" s="262"/>
      <c r="M30" s="24">
        <f>M20*1.2</f>
        <v>3.3</v>
      </c>
      <c r="N30" s="264"/>
      <c r="O30" s="24">
        <f>O20*1.2</f>
        <v>3.996</v>
      </c>
      <c r="P30" s="264"/>
      <c r="Q30" s="24">
        <f>Q20*1.2</f>
        <v>3.996</v>
      </c>
      <c r="R30" s="19" t="s">
        <v>18</v>
      </c>
      <c r="S30" s="20" t="s">
        <v>14</v>
      </c>
      <c r="T30" s="76"/>
    </row>
    <row r="31" spans="1:25" ht="17.25" customHeight="1" thickBot="1" x14ac:dyDescent="0.3">
      <c r="A31" s="113"/>
      <c r="B31" s="44"/>
      <c r="C31" s="44"/>
      <c r="D31" s="44"/>
      <c r="E31" s="44"/>
      <c r="F31" s="44"/>
      <c r="G31" s="44"/>
      <c r="H31" s="29">
        <f>SUM(H20:H30)</f>
        <v>0</v>
      </c>
      <c r="I31" s="77" t="s">
        <v>52</v>
      </c>
      <c r="J31" s="78"/>
      <c r="K31" s="78"/>
      <c r="L31" s="78"/>
      <c r="M31" s="78"/>
      <c r="N31" s="78"/>
      <c r="O31" s="78"/>
      <c r="P31" s="78"/>
      <c r="Q31" s="78"/>
      <c r="R31" s="78"/>
      <c r="S31" s="78"/>
      <c r="T31" s="79"/>
    </row>
    <row r="32" spans="1:25" ht="15" customHeight="1" x14ac:dyDescent="0.25">
      <c r="A32" s="113"/>
      <c r="B32" s="44"/>
      <c r="C32" s="44"/>
      <c r="D32" s="44"/>
      <c r="E32" s="44"/>
      <c r="F32" s="44"/>
      <c r="G32" s="44"/>
      <c r="H32" s="80" t="s">
        <v>48</v>
      </c>
      <c r="I32" s="81"/>
      <c r="J32" s="81"/>
      <c r="K32" s="265"/>
      <c r="L32" s="265"/>
      <c r="M32" s="265"/>
      <c r="N32" s="265"/>
      <c r="O32" s="265"/>
      <c r="P32" s="265"/>
      <c r="Q32" s="265"/>
      <c r="R32" s="265"/>
      <c r="S32" s="265"/>
      <c r="T32" s="266"/>
    </row>
    <row r="33" spans="1:25" ht="15" customHeight="1" thickBot="1" x14ac:dyDescent="0.3">
      <c r="A33" s="114"/>
      <c r="B33" s="115"/>
      <c r="C33" s="115"/>
      <c r="D33" s="115"/>
      <c r="E33" s="115"/>
      <c r="F33" s="115"/>
      <c r="G33" s="115"/>
      <c r="H33" s="82" t="s">
        <v>49</v>
      </c>
      <c r="I33" s="83"/>
      <c r="J33" s="83"/>
      <c r="K33" s="267"/>
      <c r="L33" s="267"/>
      <c r="M33" s="267"/>
      <c r="N33" s="267"/>
      <c r="O33" s="267"/>
      <c r="P33" s="267"/>
      <c r="Q33" s="267"/>
      <c r="R33" s="267"/>
      <c r="S33" s="267"/>
      <c r="T33" s="268"/>
    </row>
    <row r="34" spans="1:25" ht="25.5" customHeight="1" thickBot="1" x14ac:dyDescent="0.3">
      <c r="A34" s="44"/>
      <c r="B34" s="44"/>
      <c r="C34" s="44"/>
      <c r="D34" s="44"/>
      <c r="E34" s="44"/>
      <c r="F34" s="44"/>
      <c r="G34" s="44"/>
      <c r="H34" s="44"/>
      <c r="I34" s="44"/>
      <c r="J34" s="44"/>
      <c r="K34" s="44"/>
      <c r="L34" s="44"/>
      <c r="M34" s="44"/>
      <c r="N34" s="44"/>
      <c r="O34" s="44"/>
      <c r="P34" s="44"/>
      <c r="Q34" s="44"/>
      <c r="R34" s="44"/>
      <c r="S34" s="44"/>
      <c r="T34" s="44"/>
    </row>
    <row r="35" spans="1:25" ht="14.25" customHeight="1" thickBot="1" x14ac:dyDescent="0.3">
      <c r="A35" s="84" t="s">
        <v>39</v>
      </c>
      <c r="B35" s="85"/>
      <c r="C35" s="94" t="s">
        <v>64</v>
      </c>
      <c r="D35" s="95"/>
      <c r="E35" s="95"/>
      <c r="F35" s="95"/>
      <c r="G35" s="96"/>
      <c r="H35" s="45" t="s">
        <v>28</v>
      </c>
      <c r="I35" s="47" t="s">
        <v>45</v>
      </c>
      <c r="J35" s="48"/>
      <c r="K35" s="51" t="s">
        <v>46</v>
      </c>
      <c r="L35" s="51"/>
      <c r="M35" s="51"/>
      <c r="N35" s="51"/>
      <c r="O35" s="51"/>
      <c r="P35" s="51"/>
      <c r="Q35" s="51"/>
      <c r="R35" s="52" t="s">
        <v>31</v>
      </c>
      <c r="S35" s="53"/>
      <c r="T35" s="54"/>
    </row>
    <row r="36" spans="1:25" s="10" customFormat="1" ht="19.5" customHeight="1" x14ac:dyDescent="0.2">
      <c r="A36" s="86"/>
      <c r="B36" s="87"/>
      <c r="C36" s="97"/>
      <c r="D36" s="98"/>
      <c r="E36" s="98"/>
      <c r="F36" s="98"/>
      <c r="G36" s="99"/>
      <c r="H36" s="46"/>
      <c r="I36" s="49"/>
      <c r="J36" s="50"/>
      <c r="K36" s="61" t="s">
        <v>41</v>
      </c>
      <c r="L36" s="62"/>
      <c r="M36" s="63"/>
      <c r="N36" s="64" t="s">
        <v>42</v>
      </c>
      <c r="O36" s="65"/>
      <c r="P36" s="61" t="s">
        <v>43</v>
      </c>
      <c r="Q36" s="66"/>
      <c r="R36" s="55"/>
      <c r="S36" s="56"/>
      <c r="T36" s="57"/>
    </row>
    <row r="37" spans="1:25" ht="34.5" thickBot="1" x14ac:dyDescent="0.3">
      <c r="A37" s="67" t="s">
        <v>65</v>
      </c>
      <c r="B37" s="68"/>
      <c r="C37" s="100"/>
      <c r="D37" s="101"/>
      <c r="E37" s="101"/>
      <c r="F37" s="101"/>
      <c r="G37" s="102"/>
      <c r="H37" s="46"/>
      <c r="I37" s="12" t="s">
        <v>47</v>
      </c>
      <c r="J37" s="15" t="s">
        <v>27</v>
      </c>
      <c r="K37" s="21" t="s">
        <v>40</v>
      </c>
      <c r="L37" s="25" t="s">
        <v>44</v>
      </c>
      <c r="M37" s="22" t="s">
        <v>47</v>
      </c>
      <c r="N37" s="27" t="s">
        <v>44</v>
      </c>
      <c r="O37" s="22" t="s">
        <v>47</v>
      </c>
      <c r="P37" s="27" t="s">
        <v>44</v>
      </c>
      <c r="Q37" s="22" t="s">
        <v>47</v>
      </c>
      <c r="R37" s="58"/>
      <c r="S37" s="59"/>
      <c r="T37" s="60"/>
    </row>
    <row r="38" spans="1:25" ht="15" customHeight="1" x14ac:dyDescent="0.25">
      <c r="A38" s="113"/>
      <c r="B38" s="44"/>
      <c r="C38" s="44"/>
      <c r="D38" s="44"/>
      <c r="E38" s="44"/>
      <c r="F38" s="44"/>
      <c r="G38" s="44"/>
      <c r="H38" s="187">
        <f>(J38*I38)+(L38*M38)+(N38*O38)+(P38*Q38)</f>
        <v>0</v>
      </c>
      <c r="I38" s="11">
        <v>12.85</v>
      </c>
      <c r="J38" s="257"/>
      <c r="K38" s="258"/>
      <c r="L38" s="259"/>
      <c r="M38" s="23">
        <v>2.75</v>
      </c>
      <c r="N38" s="263"/>
      <c r="O38" s="23">
        <v>3.33</v>
      </c>
      <c r="P38" s="263"/>
      <c r="Q38" s="31">
        <v>3.33</v>
      </c>
      <c r="R38" s="17" t="s">
        <v>3</v>
      </c>
      <c r="S38" s="43" t="s">
        <v>21</v>
      </c>
      <c r="T38" s="73" t="s">
        <v>19</v>
      </c>
    </row>
    <row r="39" spans="1:25" ht="15" customHeight="1" x14ac:dyDescent="0.25">
      <c r="A39" s="113"/>
      <c r="B39" s="44"/>
      <c r="C39" s="44"/>
      <c r="D39" s="44"/>
      <c r="E39" s="44"/>
      <c r="F39" s="44"/>
      <c r="G39" s="44"/>
      <c r="H39" s="187">
        <f t="shared" ref="H39:H41" si="1">(J39*I39)+(L39*M39)+(N39*O39)+(P39*Q39)</f>
        <v>0</v>
      </c>
      <c r="I39" s="11">
        <f>I38</f>
        <v>12.85</v>
      </c>
      <c r="J39" s="257"/>
      <c r="K39" s="258"/>
      <c r="L39" s="259"/>
      <c r="M39" s="23">
        <f>M38</f>
        <v>2.75</v>
      </c>
      <c r="N39" s="263"/>
      <c r="O39" s="23">
        <f>O38</f>
        <v>3.33</v>
      </c>
      <c r="P39" s="263"/>
      <c r="Q39" s="23">
        <f>Q38</f>
        <v>3.33</v>
      </c>
      <c r="R39" s="18" t="s">
        <v>4</v>
      </c>
      <c r="S39" s="2" t="s">
        <v>22</v>
      </c>
      <c r="T39" s="74"/>
    </row>
    <row r="40" spans="1:25" ht="15" customHeight="1" x14ac:dyDescent="0.25">
      <c r="A40" s="113"/>
      <c r="B40" s="44"/>
      <c r="C40" s="44"/>
      <c r="D40" s="44"/>
      <c r="E40" s="44"/>
      <c r="F40" s="44"/>
      <c r="G40" s="44"/>
      <c r="H40" s="187">
        <f t="shared" si="1"/>
        <v>0</v>
      </c>
      <c r="I40" s="11">
        <f>I38</f>
        <v>12.85</v>
      </c>
      <c r="J40" s="257"/>
      <c r="K40" s="258"/>
      <c r="L40" s="259"/>
      <c r="M40" s="23">
        <f>M38</f>
        <v>2.75</v>
      </c>
      <c r="N40" s="263"/>
      <c r="O40" s="23">
        <f>O38</f>
        <v>3.33</v>
      </c>
      <c r="P40" s="263"/>
      <c r="Q40" s="23">
        <f>Q38</f>
        <v>3.33</v>
      </c>
      <c r="R40" s="18" t="s">
        <v>5</v>
      </c>
      <c r="S40" s="2" t="s">
        <v>23</v>
      </c>
      <c r="T40" s="74"/>
    </row>
    <row r="41" spans="1:25" ht="15" customHeight="1" x14ac:dyDescent="0.25">
      <c r="A41" s="113"/>
      <c r="B41" s="44"/>
      <c r="C41" s="44"/>
      <c r="D41" s="44"/>
      <c r="E41" s="44"/>
      <c r="F41" s="44"/>
      <c r="G41" s="44"/>
      <c r="H41" s="187">
        <f t="shared" si="1"/>
        <v>0</v>
      </c>
      <c r="I41" s="11">
        <f>I38</f>
        <v>12.85</v>
      </c>
      <c r="J41" s="257"/>
      <c r="K41" s="258"/>
      <c r="L41" s="259"/>
      <c r="M41" s="23">
        <f>M38</f>
        <v>2.75</v>
      </c>
      <c r="N41" s="263"/>
      <c r="O41" s="23">
        <f>O38</f>
        <v>3.33</v>
      </c>
      <c r="P41" s="263"/>
      <c r="Q41" s="23">
        <f>Q38</f>
        <v>3.33</v>
      </c>
      <c r="R41" s="18" t="s">
        <v>6</v>
      </c>
      <c r="S41" s="2" t="s">
        <v>24</v>
      </c>
      <c r="T41" s="74"/>
    </row>
    <row r="42" spans="1:25" ht="15" customHeight="1" x14ac:dyDescent="0.25">
      <c r="A42" s="113"/>
      <c r="B42" s="44"/>
      <c r="C42" s="44"/>
      <c r="D42" s="44"/>
      <c r="E42" s="44"/>
      <c r="F42" s="44"/>
      <c r="G42" s="44"/>
      <c r="H42" s="187">
        <f>(J42*I42)+(L42*M42)+(N42*O42)+(P42*Q42)</f>
        <v>0</v>
      </c>
      <c r="I42" s="11">
        <f>I38</f>
        <v>12.85</v>
      </c>
      <c r="J42" s="257"/>
      <c r="K42" s="258"/>
      <c r="L42" s="259"/>
      <c r="M42" s="23">
        <f>M38</f>
        <v>2.75</v>
      </c>
      <c r="N42" s="263"/>
      <c r="O42" s="23">
        <f>O38</f>
        <v>3.33</v>
      </c>
      <c r="P42" s="263"/>
      <c r="Q42" s="23">
        <f>Q38</f>
        <v>3.33</v>
      </c>
      <c r="R42" s="18" t="s">
        <v>7</v>
      </c>
      <c r="S42" s="2" t="s">
        <v>25</v>
      </c>
      <c r="T42" s="74"/>
      <c r="Y42" s="4"/>
    </row>
    <row r="43" spans="1:25" ht="15" customHeight="1" x14ac:dyDescent="0.25">
      <c r="A43" s="113"/>
      <c r="B43" s="44"/>
      <c r="C43" s="44"/>
      <c r="D43" s="44"/>
      <c r="E43" s="44"/>
      <c r="F43" s="44"/>
      <c r="G43" s="44"/>
      <c r="H43" s="187">
        <f t="shared" ref="H43:H48" si="2">(J43*I43)+(L43*M43)+(N43*O43)+(P43*Q43)</f>
        <v>0</v>
      </c>
      <c r="I43" s="11">
        <f>I38</f>
        <v>12.85</v>
      </c>
      <c r="J43" s="257"/>
      <c r="K43" s="258"/>
      <c r="L43" s="259"/>
      <c r="M43" s="23">
        <f>M38</f>
        <v>2.75</v>
      </c>
      <c r="N43" s="263"/>
      <c r="O43" s="23">
        <f>O38</f>
        <v>3.33</v>
      </c>
      <c r="P43" s="263"/>
      <c r="Q43" s="23">
        <f>Q38</f>
        <v>3.33</v>
      </c>
      <c r="R43" s="18" t="s">
        <v>8</v>
      </c>
      <c r="S43" s="2" t="s">
        <v>26</v>
      </c>
      <c r="T43" s="74"/>
    </row>
    <row r="44" spans="1:25" ht="15" customHeight="1" x14ac:dyDescent="0.25">
      <c r="A44" s="113"/>
      <c r="B44" s="44"/>
      <c r="C44" s="44"/>
      <c r="D44" s="44"/>
      <c r="E44" s="44"/>
      <c r="F44" s="44"/>
      <c r="G44" s="44"/>
      <c r="H44" s="187">
        <f t="shared" si="2"/>
        <v>0</v>
      </c>
      <c r="I44" s="11">
        <f>I38*1.2</f>
        <v>15.419999999999998</v>
      </c>
      <c r="J44" s="257"/>
      <c r="K44" s="258"/>
      <c r="L44" s="259"/>
      <c r="M44" s="23">
        <f>M38*1.2</f>
        <v>3.3</v>
      </c>
      <c r="N44" s="263"/>
      <c r="O44" s="23">
        <f>O38*1.2</f>
        <v>3.996</v>
      </c>
      <c r="P44" s="263"/>
      <c r="Q44" s="23">
        <f>Q38*1.2</f>
        <v>3.996</v>
      </c>
      <c r="R44" s="18" t="s">
        <v>15</v>
      </c>
      <c r="S44" s="2" t="s">
        <v>10</v>
      </c>
      <c r="T44" s="75" t="s">
        <v>20</v>
      </c>
    </row>
    <row r="45" spans="1:25" ht="15" customHeight="1" x14ac:dyDescent="0.25">
      <c r="A45" s="113"/>
      <c r="B45" s="44"/>
      <c r="C45" s="44"/>
      <c r="D45" s="44"/>
      <c r="E45" s="44"/>
      <c r="F45" s="44"/>
      <c r="G45" s="44"/>
      <c r="H45" s="187">
        <f t="shared" si="2"/>
        <v>0</v>
      </c>
      <c r="I45" s="11">
        <f>I38*1.2</f>
        <v>15.419999999999998</v>
      </c>
      <c r="J45" s="257"/>
      <c r="K45" s="258"/>
      <c r="L45" s="259"/>
      <c r="M45" s="23">
        <f>M38*1.2</f>
        <v>3.3</v>
      </c>
      <c r="N45" s="263"/>
      <c r="O45" s="23">
        <f>O38*1.2</f>
        <v>3.996</v>
      </c>
      <c r="P45" s="263"/>
      <c r="Q45" s="23">
        <f>Q38*1.2</f>
        <v>3.996</v>
      </c>
      <c r="R45" s="18" t="s">
        <v>16</v>
      </c>
      <c r="S45" s="2" t="s">
        <v>11</v>
      </c>
      <c r="T45" s="75"/>
    </row>
    <row r="46" spans="1:25" ht="15" customHeight="1" x14ac:dyDescent="0.25">
      <c r="A46" s="113"/>
      <c r="B46" s="44"/>
      <c r="C46" s="44"/>
      <c r="D46" s="44"/>
      <c r="E46" s="44"/>
      <c r="F46" s="44"/>
      <c r="G46" s="44"/>
      <c r="H46" s="187">
        <f t="shared" si="2"/>
        <v>0</v>
      </c>
      <c r="I46" s="11">
        <f>I38*1.2</f>
        <v>15.419999999999998</v>
      </c>
      <c r="J46" s="257"/>
      <c r="K46" s="258"/>
      <c r="L46" s="259"/>
      <c r="M46" s="23">
        <f>M38*1.2</f>
        <v>3.3</v>
      </c>
      <c r="N46" s="263"/>
      <c r="O46" s="23">
        <f>O38*1.2</f>
        <v>3.996</v>
      </c>
      <c r="P46" s="263"/>
      <c r="Q46" s="23">
        <f>Q38*1.2</f>
        <v>3.996</v>
      </c>
      <c r="R46" s="18" t="s">
        <v>17</v>
      </c>
      <c r="S46" s="2" t="s">
        <v>12</v>
      </c>
      <c r="T46" s="75"/>
    </row>
    <row r="47" spans="1:25" ht="15" customHeight="1" x14ac:dyDescent="0.25">
      <c r="A47" s="113"/>
      <c r="B47" s="44"/>
      <c r="C47" s="44"/>
      <c r="D47" s="44"/>
      <c r="E47" s="44"/>
      <c r="F47" s="44"/>
      <c r="G47" s="44"/>
      <c r="H47" s="187">
        <f t="shared" si="2"/>
        <v>0</v>
      </c>
      <c r="I47" s="11">
        <f>I38*1.2</f>
        <v>15.419999999999998</v>
      </c>
      <c r="J47" s="257"/>
      <c r="K47" s="258"/>
      <c r="L47" s="259"/>
      <c r="M47" s="23">
        <f>M38*1.2</f>
        <v>3.3</v>
      </c>
      <c r="N47" s="263"/>
      <c r="O47" s="23">
        <f>O38*1.2</f>
        <v>3.996</v>
      </c>
      <c r="P47" s="263"/>
      <c r="Q47" s="23">
        <f>Q38*1.2</f>
        <v>3.996</v>
      </c>
      <c r="R47" s="18" t="s">
        <v>9</v>
      </c>
      <c r="S47" s="2" t="s">
        <v>13</v>
      </c>
      <c r="T47" s="75"/>
    </row>
    <row r="48" spans="1:25" ht="15" customHeight="1" thickBot="1" x14ac:dyDescent="0.3">
      <c r="A48" s="113"/>
      <c r="B48" s="44"/>
      <c r="C48" s="44"/>
      <c r="D48" s="44"/>
      <c r="E48" s="44"/>
      <c r="F48" s="44"/>
      <c r="G48" s="44"/>
      <c r="H48" s="188">
        <f t="shared" si="2"/>
        <v>0</v>
      </c>
      <c r="I48" s="16">
        <f>I38*1.2</f>
        <v>15.419999999999998</v>
      </c>
      <c r="J48" s="260"/>
      <c r="K48" s="261"/>
      <c r="L48" s="262"/>
      <c r="M48" s="24">
        <f>M38*1.2</f>
        <v>3.3</v>
      </c>
      <c r="N48" s="264"/>
      <c r="O48" s="24">
        <f>O38*1.2</f>
        <v>3.996</v>
      </c>
      <c r="P48" s="264"/>
      <c r="Q48" s="24">
        <f>Q38*1.2</f>
        <v>3.996</v>
      </c>
      <c r="R48" s="19" t="s">
        <v>18</v>
      </c>
      <c r="S48" s="20" t="s">
        <v>14</v>
      </c>
      <c r="T48" s="76"/>
    </row>
    <row r="49" spans="1:46" ht="17.25" customHeight="1" thickBot="1" x14ac:dyDescent="0.3">
      <c r="A49" s="113"/>
      <c r="B49" s="44"/>
      <c r="C49" s="44"/>
      <c r="D49" s="44"/>
      <c r="E49" s="44"/>
      <c r="F49" s="44"/>
      <c r="G49" s="44"/>
      <c r="H49" s="29">
        <f>SUM(H38:H48)</f>
        <v>0</v>
      </c>
      <c r="I49" s="77" t="s">
        <v>52</v>
      </c>
      <c r="J49" s="78"/>
      <c r="K49" s="78"/>
      <c r="L49" s="78"/>
      <c r="M49" s="78"/>
      <c r="N49" s="78"/>
      <c r="O49" s="78"/>
      <c r="P49" s="78"/>
      <c r="Q49" s="78"/>
      <c r="R49" s="78"/>
      <c r="S49" s="78"/>
      <c r="T49" s="79"/>
    </row>
    <row r="50" spans="1:46" ht="15" customHeight="1" x14ac:dyDescent="0.25">
      <c r="A50" s="113"/>
      <c r="B50" s="44"/>
      <c r="C50" s="44"/>
      <c r="D50" s="44"/>
      <c r="E50" s="44"/>
      <c r="F50" s="44"/>
      <c r="G50" s="44"/>
      <c r="H50" s="80" t="s">
        <v>48</v>
      </c>
      <c r="I50" s="81"/>
      <c r="J50" s="81"/>
      <c r="K50" s="265"/>
      <c r="L50" s="265"/>
      <c r="M50" s="265"/>
      <c r="N50" s="265"/>
      <c r="O50" s="265"/>
      <c r="P50" s="265"/>
      <c r="Q50" s="265"/>
      <c r="R50" s="265"/>
      <c r="S50" s="265"/>
      <c r="T50" s="266"/>
    </row>
    <row r="51" spans="1:46" ht="15" customHeight="1" thickBot="1" x14ac:dyDescent="0.3">
      <c r="A51" s="114"/>
      <c r="B51" s="115"/>
      <c r="C51" s="115"/>
      <c r="D51" s="115"/>
      <c r="E51" s="115"/>
      <c r="F51" s="115"/>
      <c r="G51" s="115"/>
      <c r="H51" s="82" t="s">
        <v>49</v>
      </c>
      <c r="I51" s="83"/>
      <c r="J51" s="83"/>
      <c r="K51" s="267"/>
      <c r="L51" s="267"/>
      <c r="M51" s="267"/>
      <c r="N51" s="267"/>
      <c r="O51" s="267"/>
      <c r="P51" s="267"/>
      <c r="Q51" s="267"/>
      <c r="R51" s="267"/>
      <c r="S51" s="267"/>
      <c r="T51" s="268"/>
    </row>
    <row r="52" spans="1:46" ht="24" customHeight="1" thickBot="1" x14ac:dyDescent="0.3">
      <c r="A52" s="44"/>
      <c r="B52" s="44"/>
      <c r="C52" s="44"/>
      <c r="D52" s="44"/>
      <c r="E52" s="44"/>
      <c r="F52" s="44"/>
      <c r="G52" s="44"/>
      <c r="H52" s="44"/>
      <c r="I52" s="44"/>
      <c r="J52" s="44"/>
      <c r="K52" s="44"/>
      <c r="L52" s="44"/>
      <c r="M52" s="44"/>
      <c r="N52" s="44"/>
      <c r="O52" s="44"/>
      <c r="P52" s="44"/>
      <c r="Q52" s="44"/>
      <c r="R52" s="44"/>
      <c r="S52" s="44"/>
      <c r="T52" s="44"/>
    </row>
    <row r="53" spans="1:46" ht="14.25" customHeight="1" thickBot="1" x14ac:dyDescent="0.3">
      <c r="A53" s="84" t="s">
        <v>39</v>
      </c>
      <c r="B53" s="85"/>
      <c r="C53" s="94" t="s">
        <v>102</v>
      </c>
      <c r="D53" s="95"/>
      <c r="E53" s="95"/>
      <c r="F53" s="95"/>
      <c r="G53" s="96"/>
      <c r="H53" s="45" t="s">
        <v>28</v>
      </c>
      <c r="I53" s="47" t="s">
        <v>45</v>
      </c>
      <c r="J53" s="48"/>
      <c r="K53" s="51" t="s">
        <v>46</v>
      </c>
      <c r="L53" s="51"/>
      <c r="M53" s="51"/>
      <c r="N53" s="51"/>
      <c r="O53" s="51"/>
      <c r="P53" s="51"/>
      <c r="Q53" s="51"/>
      <c r="R53" s="52" t="s">
        <v>31</v>
      </c>
      <c r="S53" s="53"/>
      <c r="T53" s="54"/>
    </row>
    <row r="54" spans="1:46" s="10" customFormat="1" ht="19.5" customHeight="1" x14ac:dyDescent="0.2">
      <c r="A54" s="86"/>
      <c r="B54" s="87"/>
      <c r="C54" s="97"/>
      <c r="D54" s="98"/>
      <c r="E54" s="98"/>
      <c r="F54" s="98"/>
      <c r="G54" s="99"/>
      <c r="H54" s="46"/>
      <c r="I54" s="49"/>
      <c r="J54" s="50"/>
      <c r="K54" s="61" t="s">
        <v>41</v>
      </c>
      <c r="L54" s="62"/>
      <c r="M54" s="63"/>
      <c r="N54" s="117" t="s">
        <v>54</v>
      </c>
      <c r="O54" s="118"/>
      <c r="P54" s="88"/>
      <c r="Q54" s="89"/>
      <c r="R54" s="55"/>
      <c r="S54" s="56"/>
      <c r="T54" s="57"/>
    </row>
    <row r="55" spans="1:46" ht="34.5" thickBot="1" x14ac:dyDescent="0.3">
      <c r="A55" s="67" t="s">
        <v>103</v>
      </c>
      <c r="B55" s="68"/>
      <c r="C55" s="100"/>
      <c r="D55" s="101"/>
      <c r="E55" s="101"/>
      <c r="F55" s="101"/>
      <c r="G55" s="102"/>
      <c r="H55" s="46"/>
      <c r="I55" s="12" t="s">
        <v>47</v>
      </c>
      <c r="J55" s="15" t="s">
        <v>27</v>
      </c>
      <c r="K55" s="21" t="s">
        <v>40</v>
      </c>
      <c r="L55" s="25" t="s">
        <v>44</v>
      </c>
      <c r="M55" s="22" t="s">
        <v>47</v>
      </c>
      <c r="N55" s="27" t="s">
        <v>44</v>
      </c>
      <c r="O55" s="22" t="s">
        <v>47</v>
      </c>
      <c r="P55" s="90"/>
      <c r="Q55" s="91"/>
      <c r="R55" s="58"/>
      <c r="S55" s="59"/>
      <c r="T55" s="60"/>
    </row>
    <row r="56" spans="1:46" ht="15" customHeight="1" x14ac:dyDescent="0.25">
      <c r="A56" s="154"/>
      <c r="B56" s="155"/>
      <c r="C56" s="155"/>
      <c r="D56" s="155"/>
      <c r="E56" s="155"/>
      <c r="F56" s="155"/>
      <c r="G56" s="156"/>
      <c r="H56" s="187">
        <f>(J56*I56)+(L56*M56)+(N56*O56)</f>
        <v>0</v>
      </c>
      <c r="I56" s="11">
        <v>7.45</v>
      </c>
      <c r="J56" s="257"/>
      <c r="K56" s="258"/>
      <c r="L56" s="259"/>
      <c r="M56" s="23">
        <v>2.75</v>
      </c>
      <c r="N56" s="263"/>
      <c r="O56" s="23">
        <v>2.75</v>
      </c>
      <c r="P56" s="90"/>
      <c r="Q56" s="91"/>
      <c r="R56" s="32" t="s">
        <v>3</v>
      </c>
      <c r="S56" s="33" t="s">
        <v>21</v>
      </c>
      <c r="T56" s="178" t="s">
        <v>19</v>
      </c>
    </row>
    <row r="57" spans="1:46" ht="15" customHeight="1" x14ac:dyDescent="0.25">
      <c r="A57" s="69"/>
      <c r="B57" s="70"/>
      <c r="C57" s="70"/>
      <c r="D57" s="70"/>
      <c r="E57" s="70"/>
      <c r="F57" s="70"/>
      <c r="G57" s="157"/>
      <c r="H57" s="187">
        <f t="shared" ref="H57:H61" si="3">(J57*I57)+(L57*M57)+(N57*O57)</f>
        <v>0</v>
      </c>
      <c r="I57" s="11">
        <f>I56</f>
        <v>7.45</v>
      </c>
      <c r="J57" s="257"/>
      <c r="K57" s="258"/>
      <c r="L57" s="259"/>
      <c r="M57" s="23">
        <f>M56</f>
        <v>2.75</v>
      </c>
      <c r="N57" s="263"/>
      <c r="O57" s="23">
        <f>O56</f>
        <v>2.75</v>
      </c>
      <c r="P57" s="90"/>
      <c r="Q57" s="91"/>
      <c r="R57" s="34" t="s">
        <v>4</v>
      </c>
      <c r="S57" s="2" t="s">
        <v>22</v>
      </c>
      <c r="T57" s="74"/>
    </row>
    <row r="58" spans="1:46" ht="15" customHeight="1" x14ac:dyDescent="0.25">
      <c r="A58" s="69"/>
      <c r="B58" s="70"/>
      <c r="C58" s="70"/>
      <c r="D58" s="70"/>
      <c r="E58" s="70"/>
      <c r="F58" s="70"/>
      <c r="G58" s="157"/>
      <c r="H58" s="187">
        <f t="shared" si="3"/>
        <v>0</v>
      </c>
      <c r="I58" s="11">
        <f>I56</f>
        <v>7.45</v>
      </c>
      <c r="J58" s="257"/>
      <c r="K58" s="258"/>
      <c r="L58" s="259"/>
      <c r="M58" s="23">
        <f>M56</f>
        <v>2.75</v>
      </c>
      <c r="N58" s="263"/>
      <c r="O58" s="23">
        <f>O56</f>
        <v>2.75</v>
      </c>
      <c r="P58" s="90"/>
      <c r="Q58" s="91"/>
      <c r="R58" s="34" t="s">
        <v>5</v>
      </c>
      <c r="S58" s="2" t="s">
        <v>23</v>
      </c>
      <c r="T58" s="74"/>
    </row>
    <row r="59" spans="1:46" ht="15" customHeight="1" x14ac:dyDescent="0.25">
      <c r="A59" s="69"/>
      <c r="B59" s="70"/>
      <c r="C59" s="70"/>
      <c r="D59" s="70"/>
      <c r="E59" s="70"/>
      <c r="F59" s="70"/>
      <c r="G59" s="157"/>
      <c r="H59" s="187">
        <f t="shared" si="3"/>
        <v>0</v>
      </c>
      <c r="I59" s="11">
        <f>I56</f>
        <v>7.45</v>
      </c>
      <c r="J59" s="257"/>
      <c r="K59" s="258"/>
      <c r="L59" s="259"/>
      <c r="M59" s="23">
        <f>M56</f>
        <v>2.75</v>
      </c>
      <c r="N59" s="263"/>
      <c r="O59" s="23">
        <f>O56</f>
        <v>2.75</v>
      </c>
      <c r="P59" s="90"/>
      <c r="Q59" s="91"/>
      <c r="R59" s="34" t="s">
        <v>6</v>
      </c>
      <c r="S59" s="2" t="s">
        <v>24</v>
      </c>
      <c r="T59" s="74"/>
    </row>
    <row r="60" spans="1:46" ht="15" customHeight="1" x14ac:dyDescent="0.25">
      <c r="A60" s="69"/>
      <c r="B60" s="70"/>
      <c r="C60" s="70"/>
      <c r="D60" s="70"/>
      <c r="E60" s="70"/>
      <c r="F60" s="70"/>
      <c r="G60" s="157"/>
      <c r="H60" s="187">
        <f t="shared" si="3"/>
        <v>0</v>
      </c>
      <c r="I60" s="11">
        <f>I56</f>
        <v>7.45</v>
      </c>
      <c r="J60" s="257"/>
      <c r="K60" s="258"/>
      <c r="L60" s="259"/>
      <c r="M60" s="23">
        <f>M56</f>
        <v>2.75</v>
      </c>
      <c r="N60" s="263"/>
      <c r="O60" s="23">
        <f>O56</f>
        <v>2.75</v>
      </c>
      <c r="P60" s="90"/>
      <c r="Q60" s="91"/>
      <c r="R60" s="34" t="s">
        <v>7</v>
      </c>
      <c r="S60" s="2" t="s">
        <v>25</v>
      </c>
      <c r="T60" s="74"/>
      <c r="Y60" s="4"/>
    </row>
    <row r="61" spans="1:46" ht="15" customHeight="1" x14ac:dyDescent="0.25">
      <c r="A61" s="69"/>
      <c r="B61" s="70"/>
      <c r="C61" s="70"/>
      <c r="D61" s="70"/>
      <c r="E61" s="70"/>
      <c r="F61" s="70"/>
      <c r="G61" s="157"/>
      <c r="H61" s="187">
        <f t="shared" si="3"/>
        <v>0</v>
      </c>
      <c r="I61" s="11">
        <f>I56</f>
        <v>7.45</v>
      </c>
      <c r="J61" s="257"/>
      <c r="K61" s="258"/>
      <c r="L61" s="259"/>
      <c r="M61" s="23">
        <f>M56</f>
        <v>2.75</v>
      </c>
      <c r="N61" s="263"/>
      <c r="O61" s="23">
        <f>O56</f>
        <v>2.75</v>
      </c>
      <c r="P61" s="90"/>
      <c r="Q61" s="91"/>
      <c r="R61" s="34" t="s">
        <v>8</v>
      </c>
      <c r="S61" s="2" t="s">
        <v>26</v>
      </c>
      <c r="T61" s="74"/>
    </row>
    <row r="62" spans="1:46" ht="15" customHeight="1" x14ac:dyDescent="0.25">
      <c r="A62" s="69"/>
      <c r="B62" s="70"/>
      <c r="C62" s="70"/>
      <c r="D62" s="70"/>
      <c r="E62" s="70"/>
      <c r="F62" s="70"/>
      <c r="G62" s="157"/>
      <c r="H62" s="187">
        <f>(J62*I62)+(L62*M62)+(N62*O62)</f>
        <v>0</v>
      </c>
      <c r="I62" s="11">
        <f>I56*1.2</f>
        <v>8.94</v>
      </c>
      <c r="J62" s="257"/>
      <c r="K62" s="258"/>
      <c r="L62" s="259"/>
      <c r="M62" s="23">
        <f>M56*1.2</f>
        <v>3.3</v>
      </c>
      <c r="N62" s="263"/>
      <c r="O62" s="23">
        <f>O56*1.2</f>
        <v>3.3</v>
      </c>
      <c r="P62" s="90"/>
      <c r="Q62" s="91"/>
      <c r="R62" s="34" t="s">
        <v>15</v>
      </c>
      <c r="S62" s="2" t="s">
        <v>53</v>
      </c>
      <c r="T62" s="75" t="s">
        <v>124</v>
      </c>
      <c r="Z62" s="7"/>
      <c r="AA62" s="7"/>
      <c r="AB62" s="7"/>
      <c r="AC62" s="7"/>
      <c r="AD62" s="7"/>
      <c r="AE62" s="7"/>
      <c r="AF62" s="7"/>
      <c r="AG62" s="7"/>
      <c r="AH62" s="7"/>
      <c r="AI62" s="7"/>
      <c r="AJ62" s="7"/>
      <c r="AK62" s="7"/>
      <c r="AL62" s="7"/>
      <c r="AM62" s="7"/>
      <c r="AN62" s="7"/>
      <c r="AO62" s="7"/>
      <c r="AP62" s="7"/>
      <c r="AQ62" s="7"/>
      <c r="AR62" s="7"/>
      <c r="AS62" s="7"/>
      <c r="AT62" s="7"/>
    </row>
    <row r="63" spans="1:46" ht="15" customHeight="1" x14ac:dyDescent="0.25">
      <c r="A63" s="69"/>
      <c r="B63" s="70"/>
      <c r="C63" s="70"/>
      <c r="D63" s="70"/>
      <c r="E63" s="70"/>
      <c r="F63" s="70"/>
      <c r="G63" s="157"/>
      <c r="H63" s="187">
        <f t="shared" ref="H63:H65" si="4">(J63*I63)+(L63*M63)+(N63*O63)</f>
        <v>0</v>
      </c>
      <c r="I63" s="11">
        <f>I56*1.2</f>
        <v>8.94</v>
      </c>
      <c r="J63" s="257"/>
      <c r="K63" s="258"/>
      <c r="L63" s="259"/>
      <c r="M63" s="23">
        <f>M56*1.2</f>
        <v>3.3</v>
      </c>
      <c r="N63" s="263"/>
      <c r="O63" s="23">
        <f>O56*1.2</f>
        <v>3.3</v>
      </c>
      <c r="P63" s="90"/>
      <c r="Q63" s="91"/>
      <c r="R63" s="34" t="s">
        <v>16</v>
      </c>
      <c r="S63" s="2" t="s">
        <v>10</v>
      </c>
      <c r="T63" s="75"/>
      <c r="Z63" s="7"/>
      <c r="AA63" s="7"/>
      <c r="AB63" s="7"/>
      <c r="AC63" s="7"/>
      <c r="AD63" s="7"/>
      <c r="AE63" s="7"/>
      <c r="AF63" s="7"/>
      <c r="AG63" s="7"/>
      <c r="AH63" s="7"/>
      <c r="AI63" s="7"/>
      <c r="AJ63" s="7"/>
      <c r="AK63" s="7"/>
      <c r="AL63" s="7"/>
      <c r="AM63" s="7"/>
      <c r="AN63" s="7"/>
      <c r="AO63" s="7"/>
      <c r="AP63" s="7"/>
      <c r="AQ63" s="7"/>
      <c r="AR63" s="7"/>
      <c r="AS63" s="7"/>
      <c r="AT63" s="7"/>
    </row>
    <row r="64" spans="1:46" ht="15" customHeight="1" x14ac:dyDescent="0.25">
      <c r="A64" s="69"/>
      <c r="B64" s="70"/>
      <c r="C64" s="70"/>
      <c r="D64" s="70"/>
      <c r="E64" s="70"/>
      <c r="F64" s="70"/>
      <c r="G64" s="157"/>
      <c r="H64" s="187">
        <f t="shared" si="4"/>
        <v>0</v>
      </c>
      <c r="I64" s="11">
        <f>I56*1.2</f>
        <v>8.94</v>
      </c>
      <c r="J64" s="257"/>
      <c r="K64" s="258"/>
      <c r="L64" s="259"/>
      <c r="M64" s="23">
        <f>M56*1.2</f>
        <v>3.3</v>
      </c>
      <c r="N64" s="263"/>
      <c r="O64" s="23">
        <f>O56*1.2</f>
        <v>3.3</v>
      </c>
      <c r="P64" s="90"/>
      <c r="Q64" s="91"/>
      <c r="R64" s="34" t="s">
        <v>17</v>
      </c>
      <c r="S64" s="2" t="s">
        <v>11</v>
      </c>
      <c r="T64" s="75"/>
      <c r="Z64" s="7"/>
      <c r="AA64" s="7"/>
      <c r="AB64" s="7"/>
      <c r="AC64" s="7"/>
      <c r="AD64" s="7"/>
      <c r="AE64" s="7"/>
      <c r="AF64" s="7"/>
      <c r="AG64" s="7"/>
      <c r="AH64" s="7"/>
      <c r="AI64" s="7"/>
      <c r="AJ64" s="7"/>
      <c r="AK64" s="7"/>
      <c r="AL64" s="7"/>
      <c r="AM64" s="7"/>
      <c r="AN64" s="7"/>
      <c r="AO64" s="7"/>
      <c r="AP64" s="7"/>
      <c r="AQ64" s="7"/>
      <c r="AR64" s="7"/>
      <c r="AS64" s="7"/>
      <c r="AT64" s="7"/>
    </row>
    <row r="65" spans="1:46" ht="15" customHeight="1" x14ac:dyDescent="0.25">
      <c r="A65" s="69"/>
      <c r="B65" s="70"/>
      <c r="C65" s="70"/>
      <c r="D65" s="70"/>
      <c r="E65" s="70"/>
      <c r="F65" s="70"/>
      <c r="G65" s="157"/>
      <c r="H65" s="187">
        <f t="shared" si="4"/>
        <v>0</v>
      </c>
      <c r="I65" s="11">
        <f>I56*1.2</f>
        <v>8.94</v>
      </c>
      <c r="J65" s="257"/>
      <c r="K65" s="258"/>
      <c r="L65" s="259"/>
      <c r="M65" s="23">
        <f>M56*1.2</f>
        <v>3.3</v>
      </c>
      <c r="N65" s="263"/>
      <c r="O65" s="23">
        <f>O56*1.2</f>
        <v>3.3</v>
      </c>
      <c r="P65" s="90"/>
      <c r="Q65" s="91"/>
      <c r="R65" s="34" t="s">
        <v>9</v>
      </c>
      <c r="S65" s="2" t="s">
        <v>12</v>
      </c>
      <c r="T65" s="75"/>
      <c r="Z65" s="7"/>
      <c r="AA65" s="7"/>
      <c r="AB65" s="7"/>
      <c r="AC65" s="7"/>
      <c r="AD65" s="7"/>
      <c r="AE65" s="7"/>
      <c r="AF65" s="7"/>
      <c r="AG65" s="7"/>
      <c r="AH65" s="7"/>
      <c r="AI65" s="7"/>
      <c r="AJ65" s="7"/>
      <c r="AK65" s="7"/>
      <c r="AL65" s="7"/>
      <c r="AM65" s="7"/>
      <c r="AN65" s="7"/>
      <c r="AO65" s="7"/>
      <c r="AP65" s="7"/>
      <c r="AQ65" s="7"/>
      <c r="AR65" s="7"/>
      <c r="AS65" s="7"/>
      <c r="AT65" s="7"/>
    </row>
    <row r="66" spans="1:46" ht="15" customHeight="1" thickBot="1" x14ac:dyDescent="0.3">
      <c r="A66" s="69"/>
      <c r="B66" s="70"/>
      <c r="C66" s="70"/>
      <c r="D66" s="70"/>
      <c r="E66" s="70"/>
      <c r="F66" s="70"/>
      <c r="G66" s="157"/>
      <c r="H66" s="188">
        <f>(J66*I66)+(L66*M66)+(N66*O66)</f>
        <v>0</v>
      </c>
      <c r="I66" s="16">
        <f>I56*1.2</f>
        <v>8.94</v>
      </c>
      <c r="J66" s="260"/>
      <c r="K66" s="261"/>
      <c r="L66" s="262"/>
      <c r="M66" s="24">
        <f>M56*1.2</f>
        <v>3.3</v>
      </c>
      <c r="N66" s="264"/>
      <c r="O66" s="24">
        <f>O56*1.2</f>
        <v>3.3</v>
      </c>
      <c r="P66" s="92"/>
      <c r="Q66" s="93"/>
      <c r="R66" s="34" t="s">
        <v>18</v>
      </c>
      <c r="S66" s="2" t="s">
        <v>13</v>
      </c>
      <c r="T66" s="75"/>
      <c r="Z66" s="7"/>
      <c r="AA66" s="7"/>
      <c r="AB66" s="7"/>
      <c r="AC66" s="7"/>
      <c r="AD66" s="7"/>
      <c r="AE66" s="7"/>
      <c r="AF66" s="7"/>
      <c r="AG66" s="7"/>
      <c r="AH66" s="7"/>
      <c r="AI66" s="7"/>
      <c r="AJ66" s="7"/>
      <c r="AK66" s="7"/>
      <c r="AL66" s="7"/>
      <c r="AM66" s="7"/>
      <c r="AN66" s="7"/>
      <c r="AO66" s="7"/>
      <c r="AP66" s="7"/>
      <c r="AQ66" s="7"/>
      <c r="AR66" s="7"/>
      <c r="AS66" s="7"/>
      <c r="AT66" s="7"/>
    </row>
    <row r="67" spans="1:46" ht="17.25" customHeight="1" thickBot="1" x14ac:dyDescent="0.3">
      <c r="A67" s="69"/>
      <c r="B67" s="70"/>
      <c r="C67" s="70"/>
      <c r="D67" s="70"/>
      <c r="E67" s="70"/>
      <c r="F67" s="70"/>
      <c r="G67" s="157"/>
      <c r="H67" s="29">
        <f>SUM(H56:H66)</f>
        <v>0</v>
      </c>
      <c r="I67" s="77" t="s">
        <v>52</v>
      </c>
      <c r="J67" s="78"/>
      <c r="K67" s="78"/>
      <c r="L67" s="78"/>
      <c r="M67" s="78"/>
      <c r="N67" s="78"/>
      <c r="O67" s="78"/>
      <c r="P67" s="78"/>
      <c r="Q67" s="78"/>
      <c r="R67" s="78"/>
      <c r="S67" s="78"/>
      <c r="T67" s="79"/>
      <c r="Z67" s="7"/>
      <c r="AA67" s="7"/>
      <c r="AB67" s="7"/>
      <c r="AC67" s="7"/>
      <c r="AD67" s="7"/>
      <c r="AE67" s="7"/>
      <c r="AF67" s="7"/>
      <c r="AG67" s="7"/>
      <c r="AH67" s="7"/>
      <c r="AI67" s="7"/>
      <c r="AJ67" s="7"/>
      <c r="AK67" s="7"/>
      <c r="AL67" s="7"/>
      <c r="AM67" s="7"/>
      <c r="AN67" s="7"/>
      <c r="AO67" s="7"/>
      <c r="AP67" s="7"/>
      <c r="AQ67" s="7"/>
      <c r="AR67" s="7"/>
      <c r="AS67" s="7"/>
      <c r="AT67" s="7"/>
    </row>
    <row r="68" spans="1:46" ht="15" customHeight="1" thickBot="1" x14ac:dyDescent="0.3">
      <c r="A68" s="71"/>
      <c r="B68" s="72"/>
      <c r="C68" s="72"/>
      <c r="D68" s="72"/>
      <c r="E68" s="72"/>
      <c r="F68" s="72"/>
      <c r="G68" s="158"/>
      <c r="H68" s="127" t="s">
        <v>50</v>
      </c>
      <c r="I68" s="128"/>
      <c r="J68" s="129"/>
      <c r="K68" s="269"/>
      <c r="L68" s="270"/>
      <c r="M68" s="270"/>
      <c r="N68" s="270"/>
      <c r="O68" s="270"/>
      <c r="P68" s="270"/>
      <c r="Q68" s="270"/>
      <c r="R68" s="270"/>
      <c r="S68" s="270"/>
      <c r="T68" s="271"/>
      <c r="Z68" s="7"/>
      <c r="AA68" s="7"/>
      <c r="AB68" s="7"/>
      <c r="AC68" s="7"/>
      <c r="AD68" s="7"/>
      <c r="AE68" s="7"/>
      <c r="AF68" s="7"/>
      <c r="AG68" s="7"/>
      <c r="AH68" s="7"/>
      <c r="AI68" s="7"/>
      <c r="AJ68" s="7"/>
      <c r="AK68" s="7"/>
      <c r="AL68" s="7"/>
      <c r="AM68" s="7"/>
      <c r="AN68" s="7"/>
      <c r="AO68" s="7"/>
      <c r="AP68" s="7"/>
      <c r="AQ68" s="7"/>
      <c r="AR68" s="7"/>
      <c r="AS68" s="7"/>
      <c r="AT68" s="7"/>
    </row>
    <row r="69" spans="1:46" s="7" customFormat="1" ht="3" customHeight="1" thickBot="1" x14ac:dyDescent="0.3">
      <c r="A69" s="140"/>
      <c r="B69" s="140"/>
      <c r="C69" s="140"/>
      <c r="D69" s="140"/>
      <c r="E69" s="140"/>
      <c r="F69" s="140"/>
      <c r="G69" s="140"/>
      <c r="H69" s="140"/>
      <c r="I69" s="140"/>
      <c r="J69" s="140"/>
      <c r="K69" s="140"/>
      <c r="L69" s="140"/>
      <c r="M69" s="140"/>
      <c r="N69" s="140"/>
      <c r="O69" s="140"/>
      <c r="P69" s="140"/>
      <c r="Q69" s="140"/>
      <c r="R69" s="140"/>
      <c r="S69" s="140"/>
      <c r="T69" s="140"/>
    </row>
    <row r="70" spans="1:46" ht="35.25" customHeight="1" thickBot="1" x14ac:dyDescent="0.3">
      <c r="A70" s="211" t="s">
        <v>110</v>
      </c>
      <c r="B70" s="212"/>
      <c r="C70" s="212"/>
      <c r="D70" s="213"/>
      <c r="E70" s="214" t="s">
        <v>109</v>
      </c>
      <c r="F70" s="215"/>
      <c r="G70" s="215"/>
      <c r="H70" s="215"/>
      <c r="I70" s="215"/>
      <c r="J70" s="216"/>
      <c r="K70" s="217"/>
      <c r="L70" s="217"/>
      <c r="M70" s="218"/>
      <c r="N70" s="219" t="s">
        <v>28</v>
      </c>
      <c r="O70" s="220" t="s">
        <v>104</v>
      </c>
      <c r="P70" s="221" t="s">
        <v>27</v>
      </c>
      <c r="Q70" s="222" t="s">
        <v>105</v>
      </c>
      <c r="R70" s="223"/>
      <c r="S70" s="223"/>
      <c r="T70" s="279"/>
      <c r="U70" s="7"/>
      <c r="Z70" s="7"/>
      <c r="AA70" s="7"/>
      <c r="AB70" s="7"/>
      <c r="AC70" s="7"/>
      <c r="AD70" s="7"/>
      <c r="AE70" s="7"/>
      <c r="AF70" s="7"/>
      <c r="AG70" s="7"/>
      <c r="AH70" s="7"/>
      <c r="AI70" s="7"/>
      <c r="AJ70" s="7"/>
      <c r="AK70" s="7"/>
      <c r="AL70" s="7"/>
      <c r="AM70" s="7"/>
      <c r="AN70" s="7"/>
      <c r="AO70" s="7"/>
      <c r="AP70" s="7"/>
      <c r="AQ70" s="7"/>
      <c r="AR70" s="7"/>
      <c r="AS70" s="7"/>
      <c r="AT70" s="7"/>
    </row>
    <row r="71" spans="1:46" ht="20.100000000000001" customHeight="1" x14ac:dyDescent="0.25">
      <c r="A71" s="113"/>
      <c r="B71" s="44"/>
      <c r="C71" s="44"/>
      <c r="D71" s="44"/>
      <c r="E71" s="44"/>
      <c r="F71" s="44"/>
      <c r="G71" s="44"/>
      <c r="H71" s="44"/>
      <c r="I71" s="44"/>
      <c r="J71" s="44"/>
      <c r="K71" s="44"/>
      <c r="L71" s="44"/>
      <c r="M71" s="122"/>
      <c r="N71" s="224">
        <f>O71*P71</f>
        <v>0</v>
      </c>
      <c r="O71" s="225">
        <v>3.55</v>
      </c>
      <c r="P71" s="272"/>
      <c r="Q71" s="226" t="s">
        <v>106</v>
      </c>
      <c r="R71" s="226"/>
      <c r="S71" s="226"/>
      <c r="T71" s="227"/>
      <c r="U71" s="7"/>
      <c r="Z71" s="7"/>
      <c r="AA71" s="7"/>
      <c r="AB71" s="7"/>
      <c r="AC71" s="7"/>
      <c r="AD71" s="7"/>
      <c r="AE71" s="7"/>
      <c r="AF71" s="7"/>
      <c r="AG71" s="7"/>
      <c r="AH71" s="7"/>
      <c r="AI71" s="7"/>
      <c r="AJ71" s="7"/>
      <c r="AK71" s="7"/>
      <c r="AL71" s="7"/>
      <c r="AM71" s="7"/>
      <c r="AN71" s="7"/>
      <c r="AO71" s="7"/>
      <c r="AP71" s="7"/>
      <c r="AQ71" s="7"/>
      <c r="AR71" s="7"/>
      <c r="AS71" s="7"/>
      <c r="AT71" s="7"/>
    </row>
    <row r="72" spans="1:46" ht="20.100000000000001" customHeight="1" x14ac:dyDescent="0.25">
      <c r="A72" s="113"/>
      <c r="B72" s="44"/>
      <c r="C72" s="44"/>
      <c r="D72" s="44"/>
      <c r="E72" s="44"/>
      <c r="F72" s="44"/>
      <c r="G72" s="44"/>
      <c r="H72" s="44"/>
      <c r="I72" s="44"/>
      <c r="J72" s="44"/>
      <c r="K72" s="44"/>
      <c r="L72" s="44"/>
      <c r="M72" s="122"/>
      <c r="N72" s="224">
        <f t="shared" ref="N72:N73" si="5">O72*P72</f>
        <v>0</v>
      </c>
      <c r="O72" s="225">
        <f>O71</f>
        <v>3.55</v>
      </c>
      <c r="P72" s="272"/>
      <c r="Q72" s="226" t="s">
        <v>107</v>
      </c>
      <c r="R72" s="226"/>
      <c r="S72" s="226"/>
      <c r="T72" s="227"/>
      <c r="Z72" s="7"/>
      <c r="AA72" s="7"/>
      <c r="AB72" s="7"/>
      <c r="AC72" s="7"/>
      <c r="AD72" s="7"/>
      <c r="AE72" s="7"/>
      <c r="AF72" s="7"/>
      <c r="AG72" s="7"/>
      <c r="AH72" s="7"/>
      <c r="AI72" s="7"/>
      <c r="AJ72" s="7"/>
      <c r="AK72" s="7"/>
      <c r="AL72" s="7"/>
      <c r="AM72" s="7"/>
      <c r="AN72" s="7"/>
      <c r="AO72" s="7"/>
      <c r="AP72" s="7"/>
      <c r="AQ72" s="7"/>
      <c r="AR72" s="7"/>
      <c r="AS72" s="7"/>
      <c r="AT72" s="7"/>
    </row>
    <row r="73" spans="1:46" ht="20.100000000000001" customHeight="1" x14ac:dyDescent="0.25">
      <c r="A73" s="113"/>
      <c r="B73" s="44"/>
      <c r="C73" s="44"/>
      <c r="D73" s="44"/>
      <c r="E73" s="44"/>
      <c r="F73" s="44"/>
      <c r="G73" s="44"/>
      <c r="H73" s="44"/>
      <c r="I73" s="44"/>
      <c r="J73" s="44"/>
      <c r="K73" s="44"/>
      <c r="L73" s="44"/>
      <c r="M73" s="122"/>
      <c r="N73" s="224">
        <f t="shared" si="5"/>
        <v>0</v>
      </c>
      <c r="O73" s="225">
        <f>O71*1.2</f>
        <v>4.26</v>
      </c>
      <c r="P73" s="272"/>
      <c r="Q73" s="226" t="s">
        <v>108</v>
      </c>
      <c r="R73" s="226"/>
      <c r="S73" s="226"/>
      <c r="T73" s="227"/>
      <c r="U73" s="7"/>
      <c r="Z73" s="7"/>
      <c r="AA73" s="7"/>
      <c r="AB73" s="7"/>
      <c r="AC73" s="7"/>
      <c r="AD73" s="7"/>
      <c r="AE73" s="7"/>
      <c r="AF73" s="7"/>
      <c r="AG73" s="7"/>
      <c r="AH73" s="7"/>
      <c r="AI73" s="7"/>
      <c r="AJ73" s="7"/>
      <c r="AK73" s="7"/>
      <c r="AL73" s="7"/>
      <c r="AM73" s="7"/>
      <c r="AN73" s="7"/>
      <c r="AO73" s="7"/>
      <c r="AP73" s="7"/>
      <c r="AQ73" s="7"/>
      <c r="AR73" s="7"/>
      <c r="AS73" s="7"/>
      <c r="AT73" s="7"/>
    </row>
    <row r="74" spans="1:46" ht="15.75" customHeight="1" thickBot="1" x14ac:dyDescent="0.3">
      <c r="A74" s="114"/>
      <c r="B74" s="115"/>
      <c r="C74" s="115"/>
      <c r="D74" s="115"/>
      <c r="E74" s="115"/>
      <c r="F74" s="115"/>
      <c r="G74" s="115"/>
      <c r="H74" s="115"/>
      <c r="I74" s="115"/>
      <c r="J74" s="115"/>
      <c r="K74" s="115"/>
      <c r="L74" s="115"/>
      <c r="M74" s="123"/>
      <c r="N74" s="228">
        <f>SUM(N71:N73)</f>
        <v>0</v>
      </c>
      <c r="O74" s="229"/>
      <c r="P74" s="230" t="s">
        <v>111</v>
      </c>
      <c r="Q74" s="230"/>
      <c r="R74" s="230"/>
      <c r="S74" s="230"/>
      <c r="T74" s="280"/>
      <c r="Z74" s="7"/>
      <c r="AA74" s="7"/>
      <c r="AB74" s="7"/>
      <c r="AC74" s="7"/>
      <c r="AD74" s="7"/>
      <c r="AE74" s="7"/>
      <c r="AF74" s="7"/>
      <c r="AG74" s="7"/>
      <c r="AH74" s="7"/>
      <c r="AI74" s="7"/>
      <c r="AJ74" s="7"/>
      <c r="AK74" s="7"/>
      <c r="AL74" s="7"/>
      <c r="AM74" s="7"/>
      <c r="AN74" s="7"/>
      <c r="AO74" s="7"/>
      <c r="AP74" s="7"/>
      <c r="AQ74" s="7"/>
      <c r="AR74" s="7"/>
      <c r="AS74" s="7"/>
      <c r="AT74" s="7"/>
    </row>
    <row r="75" spans="1:46" ht="4.5" customHeight="1" thickBot="1" x14ac:dyDescent="0.3">
      <c r="A75" s="231"/>
      <c r="B75" s="231"/>
      <c r="C75" s="231"/>
      <c r="D75" s="231"/>
      <c r="E75" s="231"/>
      <c r="F75" s="231"/>
      <c r="G75" s="231"/>
      <c r="H75" s="231"/>
      <c r="I75" s="231"/>
      <c r="J75" s="231"/>
      <c r="K75" s="231"/>
      <c r="L75" s="231"/>
      <c r="M75" s="231"/>
      <c r="N75" s="231"/>
      <c r="O75" s="231"/>
      <c r="P75" s="231"/>
      <c r="Q75" s="231"/>
      <c r="R75" s="231"/>
      <c r="S75" s="231"/>
      <c r="T75" s="231"/>
      <c r="Z75" s="7"/>
      <c r="AA75" s="7"/>
      <c r="AB75" s="7"/>
      <c r="AC75" s="7"/>
      <c r="AD75" s="7"/>
      <c r="AE75" s="7"/>
      <c r="AF75" s="7"/>
      <c r="AG75" s="7"/>
      <c r="AH75" s="7"/>
      <c r="AI75" s="7"/>
      <c r="AJ75" s="7"/>
      <c r="AK75" s="7"/>
      <c r="AL75" s="7"/>
      <c r="AM75" s="7"/>
      <c r="AN75" s="7"/>
      <c r="AO75" s="7"/>
      <c r="AP75" s="7"/>
      <c r="AQ75" s="7"/>
      <c r="AR75" s="7"/>
      <c r="AS75" s="7"/>
      <c r="AT75" s="7"/>
    </row>
    <row r="76" spans="1:46" ht="12.75" customHeight="1" thickBot="1" x14ac:dyDescent="0.3">
      <c r="A76" s="84" t="s">
        <v>39</v>
      </c>
      <c r="B76" s="85"/>
      <c r="C76" s="94" t="s">
        <v>66</v>
      </c>
      <c r="D76" s="95"/>
      <c r="E76" s="95"/>
      <c r="F76" s="95"/>
      <c r="G76" s="96"/>
      <c r="H76" s="45" t="s">
        <v>28</v>
      </c>
      <c r="I76" s="47" t="s">
        <v>45</v>
      </c>
      <c r="J76" s="48"/>
      <c r="K76" s="51" t="s">
        <v>46</v>
      </c>
      <c r="L76" s="51"/>
      <c r="M76" s="51"/>
      <c r="N76" s="51"/>
      <c r="O76" s="51"/>
      <c r="P76" s="51"/>
      <c r="Q76" s="51"/>
      <c r="R76" s="52" t="s">
        <v>31</v>
      </c>
      <c r="S76" s="53"/>
      <c r="T76" s="54"/>
      <c r="Z76" s="7"/>
      <c r="AA76" s="7"/>
      <c r="AB76" s="7"/>
      <c r="AC76" s="7"/>
      <c r="AD76" s="7"/>
      <c r="AE76" s="7"/>
      <c r="AF76" s="7"/>
      <c r="AG76" s="7"/>
      <c r="AH76" s="7"/>
      <c r="AI76" s="7"/>
      <c r="AJ76" s="7"/>
      <c r="AK76" s="7"/>
      <c r="AL76" s="7"/>
      <c r="AM76" s="7"/>
      <c r="AN76" s="7"/>
      <c r="AO76" s="7"/>
      <c r="AP76" s="7"/>
      <c r="AQ76" s="7"/>
      <c r="AR76" s="7"/>
      <c r="AS76" s="7"/>
      <c r="AT76" s="7"/>
    </row>
    <row r="77" spans="1:46" s="10" customFormat="1" ht="16.5" customHeight="1" x14ac:dyDescent="0.2">
      <c r="A77" s="86"/>
      <c r="B77" s="87"/>
      <c r="C77" s="97"/>
      <c r="D77" s="98"/>
      <c r="E77" s="98"/>
      <c r="F77" s="98"/>
      <c r="G77" s="99"/>
      <c r="H77" s="46"/>
      <c r="I77" s="49"/>
      <c r="J77" s="50"/>
      <c r="K77" s="61" t="s">
        <v>41</v>
      </c>
      <c r="L77" s="62"/>
      <c r="M77" s="63"/>
      <c r="N77" s="61" t="s">
        <v>43</v>
      </c>
      <c r="O77" s="66"/>
      <c r="P77" s="88"/>
      <c r="Q77" s="89"/>
      <c r="R77" s="55"/>
      <c r="S77" s="56"/>
      <c r="T77" s="57"/>
      <c r="Z77" s="42"/>
      <c r="AA77" s="42"/>
      <c r="AB77" s="42"/>
      <c r="AC77" s="42"/>
      <c r="AD77" s="42"/>
      <c r="AE77" s="42"/>
      <c r="AF77" s="42"/>
      <c r="AG77" s="42"/>
      <c r="AH77" s="42"/>
      <c r="AI77" s="42"/>
      <c r="AJ77" s="42"/>
      <c r="AK77" s="42"/>
      <c r="AL77" s="42"/>
      <c r="AM77" s="42"/>
      <c r="AN77" s="42"/>
      <c r="AO77" s="42"/>
      <c r="AP77" s="42"/>
      <c r="AQ77" s="42"/>
      <c r="AR77" s="42"/>
      <c r="AS77" s="42"/>
      <c r="AT77" s="42"/>
    </row>
    <row r="78" spans="1:46" ht="30.75" customHeight="1" thickBot="1" x14ac:dyDescent="0.3">
      <c r="A78" s="67" t="s">
        <v>67</v>
      </c>
      <c r="B78" s="68"/>
      <c r="C78" s="100"/>
      <c r="D78" s="101"/>
      <c r="E78" s="101"/>
      <c r="F78" s="101"/>
      <c r="G78" s="102"/>
      <c r="H78" s="46"/>
      <c r="I78" s="12" t="s">
        <v>47</v>
      </c>
      <c r="J78" s="15" t="s">
        <v>27</v>
      </c>
      <c r="K78" s="21" t="s">
        <v>40</v>
      </c>
      <c r="L78" s="25" t="s">
        <v>44</v>
      </c>
      <c r="M78" s="22" t="s">
        <v>47</v>
      </c>
      <c r="N78" s="27" t="s">
        <v>44</v>
      </c>
      <c r="O78" s="22" t="s">
        <v>47</v>
      </c>
      <c r="P78" s="90"/>
      <c r="Q78" s="91"/>
      <c r="R78" s="58"/>
      <c r="S78" s="59"/>
      <c r="T78" s="60"/>
      <c r="Z78" s="7"/>
      <c r="AA78" s="7"/>
      <c r="AB78" s="7"/>
      <c r="AC78" s="7"/>
      <c r="AD78" s="7"/>
      <c r="AE78" s="7"/>
      <c r="AF78" s="7"/>
      <c r="AG78" s="7"/>
      <c r="AH78" s="7"/>
      <c r="AI78" s="7"/>
      <c r="AJ78" s="7"/>
      <c r="AK78" s="7"/>
      <c r="AL78" s="7"/>
      <c r="AM78" s="7"/>
      <c r="AN78" s="7"/>
      <c r="AO78" s="7"/>
      <c r="AP78" s="7"/>
      <c r="AQ78" s="7"/>
      <c r="AR78" s="7"/>
      <c r="AS78" s="7"/>
      <c r="AT78" s="7"/>
    </row>
    <row r="79" spans="1:46" ht="15" customHeight="1" x14ac:dyDescent="0.25">
      <c r="A79" s="113"/>
      <c r="B79" s="44"/>
      <c r="C79" s="44"/>
      <c r="D79" s="44"/>
      <c r="E79" s="44"/>
      <c r="F79" s="44"/>
      <c r="G79" s="44"/>
      <c r="H79" s="187">
        <f>(J79*I79)+(L79*M79)+(N79*O79)</f>
        <v>0</v>
      </c>
      <c r="I79" s="11">
        <v>20.95</v>
      </c>
      <c r="J79" s="257"/>
      <c r="K79" s="258"/>
      <c r="L79" s="259"/>
      <c r="M79" s="23">
        <v>2.75</v>
      </c>
      <c r="N79" s="263"/>
      <c r="O79" s="31">
        <v>3.33</v>
      </c>
      <c r="P79" s="90"/>
      <c r="Q79" s="91"/>
      <c r="R79" s="17" t="s">
        <v>3</v>
      </c>
      <c r="S79" s="43" t="s">
        <v>21</v>
      </c>
      <c r="T79" s="73" t="s">
        <v>19</v>
      </c>
    </row>
    <row r="80" spans="1:46" ht="15" customHeight="1" x14ac:dyDescent="0.25">
      <c r="A80" s="113"/>
      <c r="B80" s="44"/>
      <c r="C80" s="44"/>
      <c r="D80" s="44"/>
      <c r="E80" s="44"/>
      <c r="F80" s="44"/>
      <c r="G80" s="44"/>
      <c r="H80" s="187">
        <f t="shared" ref="H80:H82" si="6">(J80*I80)+(L80*M80)+(N80*O80)+(P80*Q80)</f>
        <v>0</v>
      </c>
      <c r="I80" s="11">
        <f>I79</f>
        <v>20.95</v>
      </c>
      <c r="J80" s="257"/>
      <c r="K80" s="258"/>
      <c r="L80" s="259"/>
      <c r="M80" s="23">
        <f>M79</f>
        <v>2.75</v>
      </c>
      <c r="N80" s="263"/>
      <c r="O80" s="23">
        <f>O79</f>
        <v>3.33</v>
      </c>
      <c r="P80" s="90"/>
      <c r="Q80" s="91"/>
      <c r="R80" s="18" t="s">
        <v>4</v>
      </c>
      <c r="S80" s="2" t="s">
        <v>22</v>
      </c>
      <c r="T80" s="74"/>
    </row>
    <row r="81" spans="1:25" ht="15" customHeight="1" x14ac:dyDescent="0.25">
      <c r="A81" s="113"/>
      <c r="B81" s="44"/>
      <c r="C81" s="44"/>
      <c r="D81" s="44"/>
      <c r="E81" s="44"/>
      <c r="F81" s="44"/>
      <c r="G81" s="44"/>
      <c r="H81" s="187">
        <f t="shared" si="6"/>
        <v>0</v>
      </c>
      <c r="I81" s="11">
        <f>I79</f>
        <v>20.95</v>
      </c>
      <c r="J81" s="257"/>
      <c r="K81" s="258"/>
      <c r="L81" s="259"/>
      <c r="M81" s="23">
        <f>M79</f>
        <v>2.75</v>
      </c>
      <c r="N81" s="263"/>
      <c r="O81" s="23">
        <f>O79</f>
        <v>3.33</v>
      </c>
      <c r="P81" s="90"/>
      <c r="Q81" s="91"/>
      <c r="R81" s="18" t="s">
        <v>5</v>
      </c>
      <c r="S81" s="2" t="s">
        <v>23</v>
      </c>
      <c r="T81" s="74"/>
    </row>
    <row r="82" spans="1:25" ht="15" customHeight="1" x14ac:dyDescent="0.25">
      <c r="A82" s="113"/>
      <c r="B82" s="44"/>
      <c r="C82" s="44"/>
      <c r="D82" s="44"/>
      <c r="E82" s="44"/>
      <c r="F82" s="44"/>
      <c r="G82" s="44"/>
      <c r="H82" s="187">
        <f t="shared" si="6"/>
        <v>0</v>
      </c>
      <c r="I82" s="11">
        <f>I79</f>
        <v>20.95</v>
      </c>
      <c r="J82" s="257"/>
      <c r="K82" s="258"/>
      <c r="L82" s="259"/>
      <c r="M82" s="23">
        <f>M79</f>
        <v>2.75</v>
      </c>
      <c r="N82" s="263"/>
      <c r="O82" s="23">
        <f>O79</f>
        <v>3.33</v>
      </c>
      <c r="P82" s="90"/>
      <c r="Q82" s="91"/>
      <c r="R82" s="18" t="s">
        <v>6</v>
      </c>
      <c r="S82" s="2" t="s">
        <v>24</v>
      </c>
      <c r="T82" s="74"/>
    </row>
    <row r="83" spans="1:25" ht="15" customHeight="1" x14ac:dyDescent="0.25">
      <c r="A83" s="113"/>
      <c r="B83" s="44"/>
      <c r="C83" s="44"/>
      <c r="D83" s="44"/>
      <c r="E83" s="44"/>
      <c r="F83" s="44"/>
      <c r="G83" s="44"/>
      <c r="H83" s="187">
        <f>(J83*I83)+(L83*M83)+(N83*O83)+(P83*Q83)</f>
        <v>0</v>
      </c>
      <c r="I83" s="11">
        <f>I79</f>
        <v>20.95</v>
      </c>
      <c r="J83" s="257"/>
      <c r="K83" s="258"/>
      <c r="L83" s="259"/>
      <c r="M83" s="23">
        <f>M79</f>
        <v>2.75</v>
      </c>
      <c r="N83" s="263"/>
      <c r="O83" s="23">
        <f>O79</f>
        <v>3.33</v>
      </c>
      <c r="P83" s="90"/>
      <c r="Q83" s="91"/>
      <c r="R83" s="18" t="s">
        <v>7</v>
      </c>
      <c r="S83" s="2" t="s">
        <v>25</v>
      </c>
      <c r="T83" s="74"/>
      <c r="Y83" s="4"/>
    </row>
    <row r="84" spans="1:25" ht="15" customHeight="1" x14ac:dyDescent="0.25">
      <c r="A84" s="113"/>
      <c r="B84" s="44"/>
      <c r="C84" s="44"/>
      <c r="D84" s="44"/>
      <c r="E84" s="44"/>
      <c r="F84" s="44"/>
      <c r="G84" s="44"/>
      <c r="H84" s="187">
        <f t="shared" ref="H84:H88" si="7">(J84*I84)+(L84*M84)+(N84*O84)+(P84*Q84)</f>
        <v>0</v>
      </c>
      <c r="I84" s="11">
        <f>I79</f>
        <v>20.95</v>
      </c>
      <c r="J84" s="257"/>
      <c r="K84" s="258"/>
      <c r="L84" s="259"/>
      <c r="M84" s="23">
        <f>M79</f>
        <v>2.75</v>
      </c>
      <c r="N84" s="263"/>
      <c r="O84" s="23">
        <f>O79</f>
        <v>3.33</v>
      </c>
      <c r="P84" s="90"/>
      <c r="Q84" s="91"/>
      <c r="R84" s="18" t="s">
        <v>8</v>
      </c>
      <c r="S84" s="2" t="s">
        <v>26</v>
      </c>
      <c r="T84" s="74"/>
    </row>
    <row r="85" spans="1:25" ht="15" customHeight="1" x14ac:dyDescent="0.25">
      <c r="A85" s="113"/>
      <c r="B85" s="44"/>
      <c r="C85" s="44"/>
      <c r="D85" s="44"/>
      <c r="E85" s="44"/>
      <c r="F85" s="44"/>
      <c r="G85" s="44"/>
      <c r="H85" s="187">
        <f t="shared" si="7"/>
        <v>0</v>
      </c>
      <c r="I85" s="11">
        <f>I79*1.2</f>
        <v>25.139999999999997</v>
      </c>
      <c r="J85" s="257"/>
      <c r="K85" s="258"/>
      <c r="L85" s="259"/>
      <c r="M85" s="23">
        <f>M79*1.2</f>
        <v>3.3</v>
      </c>
      <c r="N85" s="263"/>
      <c r="O85" s="23">
        <f>O79*1.2</f>
        <v>3.996</v>
      </c>
      <c r="P85" s="90"/>
      <c r="Q85" s="91"/>
      <c r="R85" s="18" t="s">
        <v>15</v>
      </c>
      <c r="S85" s="2" t="s">
        <v>10</v>
      </c>
      <c r="T85" s="75" t="s">
        <v>20</v>
      </c>
    </row>
    <row r="86" spans="1:25" ht="15" customHeight="1" x14ac:dyDescent="0.25">
      <c r="A86" s="113"/>
      <c r="B86" s="44"/>
      <c r="C86" s="44"/>
      <c r="D86" s="44"/>
      <c r="E86" s="44"/>
      <c r="F86" s="44"/>
      <c r="G86" s="44"/>
      <c r="H86" s="187">
        <f t="shared" si="7"/>
        <v>0</v>
      </c>
      <c r="I86" s="11">
        <f>I79*1.2</f>
        <v>25.139999999999997</v>
      </c>
      <c r="J86" s="257"/>
      <c r="K86" s="258"/>
      <c r="L86" s="259"/>
      <c r="M86" s="23">
        <f>M79*1.2</f>
        <v>3.3</v>
      </c>
      <c r="N86" s="263"/>
      <c r="O86" s="23">
        <f>O79*1.2</f>
        <v>3.996</v>
      </c>
      <c r="P86" s="90"/>
      <c r="Q86" s="91"/>
      <c r="R86" s="18" t="s">
        <v>16</v>
      </c>
      <c r="S86" s="2" t="s">
        <v>11</v>
      </c>
      <c r="T86" s="75"/>
    </row>
    <row r="87" spans="1:25" ht="15" customHeight="1" x14ac:dyDescent="0.25">
      <c r="A87" s="113"/>
      <c r="B87" s="44"/>
      <c r="C87" s="44"/>
      <c r="D87" s="44"/>
      <c r="E87" s="44"/>
      <c r="F87" s="44"/>
      <c r="G87" s="44"/>
      <c r="H87" s="187">
        <f t="shared" si="7"/>
        <v>0</v>
      </c>
      <c r="I87" s="11">
        <f>I79*1.2</f>
        <v>25.139999999999997</v>
      </c>
      <c r="J87" s="257"/>
      <c r="K87" s="258"/>
      <c r="L87" s="259"/>
      <c r="M87" s="23">
        <f>M79*1.2</f>
        <v>3.3</v>
      </c>
      <c r="N87" s="263"/>
      <c r="O87" s="23">
        <f>O79*1.2</f>
        <v>3.996</v>
      </c>
      <c r="P87" s="90"/>
      <c r="Q87" s="91"/>
      <c r="R87" s="18" t="s">
        <v>17</v>
      </c>
      <c r="S87" s="2" t="s">
        <v>12</v>
      </c>
      <c r="T87" s="75"/>
    </row>
    <row r="88" spans="1:25" ht="15" customHeight="1" x14ac:dyDescent="0.25">
      <c r="A88" s="113"/>
      <c r="B88" s="44"/>
      <c r="C88" s="44"/>
      <c r="D88" s="44"/>
      <c r="E88" s="44"/>
      <c r="F88" s="44"/>
      <c r="G88" s="44"/>
      <c r="H88" s="187">
        <f t="shared" si="7"/>
        <v>0</v>
      </c>
      <c r="I88" s="11">
        <f>I79*1.2</f>
        <v>25.139999999999997</v>
      </c>
      <c r="J88" s="257"/>
      <c r="K88" s="258"/>
      <c r="L88" s="259"/>
      <c r="M88" s="23">
        <f>M79*1.2</f>
        <v>3.3</v>
      </c>
      <c r="N88" s="263"/>
      <c r="O88" s="23">
        <f>O79*1.2</f>
        <v>3.996</v>
      </c>
      <c r="P88" s="90"/>
      <c r="Q88" s="91"/>
      <c r="R88" s="18" t="s">
        <v>9</v>
      </c>
      <c r="S88" s="2" t="s">
        <v>13</v>
      </c>
      <c r="T88" s="75"/>
    </row>
    <row r="89" spans="1:25" ht="15" customHeight="1" thickBot="1" x14ac:dyDescent="0.3">
      <c r="A89" s="113"/>
      <c r="B89" s="44"/>
      <c r="C89" s="44"/>
      <c r="D89" s="44"/>
      <c r="E89" s="44"/>
      <c r="F89" s="44"/>
      <c r="G89" s="44"/>
      <c r="H89" s="188">
        <f>(J89*I89)+(L89*M89)+(N89*O89)+(P89*Q89)</f>
        <v>0</v>
      </c>
      <c r="I89" s="16">
        <f>I79*1.2</f>
        <v>25.139999999999997</v>
      </c>
      <c r="J89" s="260"/>
      <c r="K89" s="261"/>
      <c r="L89" s="262"/>
      <c r="M89" s="24">
        <f>M79*1.2</f>
        <v>3.3</v>
      </c>
      <c r="N89" s="264"/>
      <c r="O89" s="24">
        <f>O79*1.2</f>
        <v>3.996</v>
      </c>
      <c r="P89" s="92"/>
      <c r="Q89" s="93"/>
      <c r="R89" s="19" t="s">
        <v>18</v>
      </c>
      <c r="S89" s="20" t="s">
        <v>14</v>
      </c>
      <c r="T89" s="76"/>
    </row>
    <row r="90" spans="1:25" ht="13.5" customHeight="1" thickBot="1" x14ac:dyDescent="0.3">
      <c r="A90" s="113"/>
      <c r="B90" s="44"/>
      <c r="C90" s="44"/>
      <c r="D90" s="44"/>
      <c r="E90" s="44"/>
      <c r="F90" s="44"/>
      <c r="G90" s="44"/>
      <c r="H90" s="29">
        <f>SUM(H79:H89)</f>
        <v>0</v>
      </c>
      <c r="I90" s="77" t="s">
        <v>52</v>
      </c>
      <c r="J90" s="78"/>
      <c r="K90" s="78"/>
      <c r="L90" s="78"/>
      <c r="M90" s="78"/>
      <c r="N90" s="78"/>
      <c r="O90" s="78"/>
      <c r="P90" s="78"/>
      <c r="Q90" s="78"/>
      <c r="R90" s="78"/>
      <c r="S90" s="78"/>
      <c r="T90" s="79"/>
    </row>
    <row r="91" spans="1:25" ht="13.5" customHeight="1" thickBot="1" x14ac:dyDescent="0.3">
      <c r="A91" s="114"/>
      <c r="B91" s="115"/>
      <c r="C91" s="115"/>
      <c r="D91" s="115"/>
      <c r="E91" s="115"/>
      <c r="F91" s="115"/>
      <c r="G91" s="115"/>
      <c r="H91" s="127" t="s">
        <v>49</v>
      </c>
      <c r="I91" s="128"/>
      <c r="J91" s="128"/>
      <c r="K91" s="273"/>
      <c r="L91" s="273"/>
      <c r="M91" s="273"/>
      <c r="N91" s="273"/>
      <c r="O91" s="273"/>
      <c r="P91" s="273"/>
      <c r="Q91" s="273"/>
      <c r="R91" s="273"/>
      <c r="S91" s="273"/>
      <c r="T91" s="274"/>
    </row>
    <row r="92" spans="1:25" ht="6.75" customHeight="1" thickBot="1" x14ac:dyDescent="0.3">
      <c r="A92" s="44"/>
      <c r="B92" s="44"/>
      <c r="C92" s="44"/>
      <c r="D92" s="44"/>
      <c r="E92" s="44"/>
      <c r="F92" s="44"/>
      <c r="G92" s="44"/>
      <c r="H92" s="44"/>
      <c r="I92" s="44"/>
      <c r="J92" s="44"/>
      <c r="K92" s="44"/>
      <c r="L92" s="44"/>
      <c r="M92" s="44"/>
      <c r="N92" s="44"/>
      <c r="O92" s="44"/>
      <c r="P92" s="44"/>
      <c r="Q92" s="44"/>
      <c r="R92" s="44"/>
      <c r="S92" s="44"/>
      <c r="T92" s="44"/>
    </row>
    <row r="93" spans="1:25" ht="12.75" customHeight="1" thickBot="1" x14ac:dyDescent="0.3">
      <c r="A93" s="84" t="s">
        <v>39</v>
      </c>
      <c r="B93" s="85"/>
      <c r="C93" s="94" t="s">
        <v>68</v>
      </c>
      <c r="D93" s="95"/>
      <c r="E93" s="95"/>
      <c r="F93" s="95"/>
      <c r="G93" s="96"/>
      <c r="H93" s="45" t="s">
        <v>28</v>
      </c>
      <c r="I93" s="47" t="s">
        <v>45</v>
      </c>
      <c r="J93" s="48"/>
      <c r="K93" s="51" t="s">
        <v>46</v>
      </c>
      <c r="L93" s="51"/>
      <c r="M93" s="51"/>
      <c r="N93" s="51"/>
      <c r="O93" s="51"/>
      <c r="P93" s="51"/>
      <c r="Q93" s="51"/>
      <c r="R93" s="52" t="s">
        <v>31</v>
      </c>
      <c r="S93" s="53"/>
      <c r="T93" s="54"/>
    </row>
    <row r="94" spans="1:25" s="10" customFormat="1" ht="16.5" customHeight="1" x14ac:dyDescent="0.2">
      <c r="A94" s="86"/>
      <c r="B94" s="87"/>
      <c r="C94" s="97"/>
      <c r="D94" s="98"/>
      <c r="E94" s="98"/>
      <c r="F94" s="98"/>
      <c r="G94" s="99"/>
      <c r="H94" s="46"/>
      <c r="I94" s="49"/>
      <c r="J94" s="50"/>
      <c r="K94" s="61" t="s">
        <v>41</v>
      </c>
      <c r="L94" s="62"/>
      <c r="M94" s="63"/>
      <c r="N94" s="61" t="s">
        <v>43</v>
      </c>
      <c r="O94" s="66"/>
      <c r="P94" s="88"/>
      <c r="Q94" s="89"/>
      <c r="R94" s="55"/>
      <c r="S94" s="56"/>
      <c r="T94" s="57"/>
    </row>
    <row r="95" spans="1:25" ht="30.75" customHeight="1" thickBot="1" x14ac:dyDescent="0.3">
      <c r="A95" s="67" t="s">
        <v>69</v>
      </c>
      <c r="B95" s="68"/>
      <c r="C95" s="100"/>
      <c r="D95" s="101"/>
      <c r="E95" s="101"/>
      <c r="F95" s="101"/>
      <c r="G95" s="102"/>
      <c r="H95" s="46"/>
      <c r="I95" s="12" t="s">
        <v>47</v>
      </c>
      <c r="J95" s="15" t="s">
        <v>27</v>
      </c>
      <c r="K95" s="21" t="s">
        <v>40</v>
      </c>
      <c r="L95" s="25" t="s">
        <v>44</v>
      </c>
      <c r="M95" s="22" t="s">
        <v>47</v>
      </c>
      <c r="N95" s="27" t="s">
        <v>44</v>
      </c>
      <c r="O95" s="22" t="s">
        <v>47</v>
      </c>
      <c r="P95" s="90"/>
      <c r="Q95" s="91"/>
      <c r="R95" s="58"/>
      <c r="S95" s="59"/>
      <c r="T95" s="60"/>
    </row>
    <row r="96" spans="1:25" ht="15" customHeight="1" x14ac:dyDescent="0.25">
      <c r="A96" s="113"/>
      <c r="B96" s="44"/>
      <c r="C96" s="44"/>
      <c r="D96" s="44"/>
      <c r="E96" s="44"/>
      <c r="F96" s="44"/>
      <c r="G96" s="44"/>
      <c r="H96" s="187">
        <f>(J96*I96)+(L96*M96)+(N96*O96)</f>
        <v>0</v>
      </c>
      <c r="I96" s="11">
        <v>20.95</v>
      </c>
      <c r="J96" s="257"/>
      <c r="K96" s="258"/>
      <c r="L96" s="259"/>
      <c r="M96" s="23">
        <v>2.75</v>
      </c>
      <c r="N96" s="263"/>
      <c r="O96" s="31">
        <v>3.33</v>
      </c>
      <c r="P96" s="90"/>
      <c r="Q96" s="91"/>
      <c r="R96" s="17" t="s">
        <v>3</v>
      </c>
      <c r="S96" s="43" t="s">
        <v>21</v>
      </c>
      <c r="T96" s="73" t="s">
        <v>19</v>
      </c>
    </row>
    <row r="97" spans="1:25" ht="15" customHeight="1" x14ac:dyDescent="0.25">
      <c r="A97" s="113"/>
      <c r="B97" s="44"/>
      <c r="C97" s="44"/>
      <c r="D97" s="44"/>
      <c r="E97" s="44"/>
      <c r="F97" s="44"/>
      <c r="G97" s="44"/>
      <c r="H97" s="187">
        <f t="shared" ref="H97:H99" si="8">(J97*I97)+(L97*M97)+(N97*O97)+(P97*Q97)</f>
        <v>0</v>
      </c>
      <c r="I97" s="11">
        <f>I96</f>
        <v>20.95</v>
      </c>
      <c r="J97" s="257"/>
      <c r="K97" s="258"/>
      <c r="L97" s="259"/>
      <c r="M97" s="23">
        <f>M96</f>
        <v>2.75</v>
      </c>
      <c r="N97" s="263"/>
      <c r="O97" s="23">
        <f>O96</f>
        <v>3.33</v>
      </c>
      <c r="P97" s="90"/>
      <c r="Q97" s="91"/>
      <c r="R97" s="18" t="s">
        <v>4</v>
      </c>
      <c r="S97" s="2" t="s">
        <v>22</v>
      </c>
      <c r="T97" s="74"/>
    </row>
    <row r="98" spans="1:25" ht="15" customHeight="1" x14ac:dyDescent="0.25">
      <c r="A98" s="113"/>
      <c r="B98" s="44"/>
      <c r="C98" s="44"/>
      <c r="D98" s="44"/>
      <c r="E98" s="44"/>
      <c r="F98" s="44"/>
      <c r="G98" s="44"/>
      <c r="H98" s="187">
        <f t="shared" si="8"/>
        <v>0</v>
      </c>
      <c r="I98" s="11">
        <f>I96</f>
        <v>20.95</v>
      </c>
      <c r="J98" s="257"/>
      <c r="K98" s="258"/>
      <c r="L98" s="259"/>
      <c r="M98" s="23">
        <f>M96</f>
        <v>2.75</v>
      </c>
      <c r="N98" s="263"/>
      <c r="O98" s="23">
        <f>O96</f>
        <v>3.33</v>
      </c>
      <c r="P98" s="90"/>
      <c r="Q98" s="91"/>
      <c r="R98" s="18" t="s">
        <v>5</v>
      </c>
      <c r="S98" s="2" t="s">
        <v>23</v>
      </c>
      <c r="T98" s="74"/>
    </row>
    <row r="99" spans="1:25" ht="15" customHeight="1" x14ac:dyDescent="0.25">
      <c r="A99" s="113"/>
      <c r="B99" s="44"/>
      <c r="C99" s="44"/>
      <c r="D99" s="44"/>
      <c r="E99" s="44"/>
      <c r="F99" s="44"/>
      <c r="G99" s="44"/>
      <c r="H99" s="187">
        <f t="shared" si="8"/>
        <v>0</v>
      </c>
      <c r="I99" s="11">
        <f>I96</f>
        <v>20.95</v>
      </c>
      <c r="J99" s="257"/>
      <c r="K99" s="258"/>
      <c r="L99" s="259"/>
      <c r="M99" s="23">
        <f>M96</f>
        <v>2.75</v>
      </c>
      <c r="N99" s="263"/>
      <c r="O99" s="23">
        <f>O96</f>
        <v>3.33</v>
      </c>
      <c r="P99" s="90"/>
      <c r="Q99" s="91"/>
      <c r="R99" s="18" t="s">
        <v>6</v>
      </c>
      <c r="S99" s="2" t="s">
        <v>24</v>
      </c>
      <c r="T99" s="74"/>
    </row>
    <row r="100" spans="1:25" ht="15" customHeight="1" x14ac:dyDescent="0.25">
      <c r="A100" s="113"/>
      <c r="B100" s="44"/>
      <c r="C100" s="44"/>
      <c r="D100" s="44"/>
      <c r="E100" s="44"/>
      <c r="F100" s="44"/>
      <c r="G100" s="44"/>
      <c r="H100" s="187">
        <f>(J100*I100)+(L100*M100)+(N100*O100)+(P100*Q100)</f>
        <v>0</v>
      </c>
      <c r="I100" s="11">
        <f>I96</f>
        <v>20.95</v>
      </c>
      <c r="J100" s="257"/>
      <c r="K100" s="258"/>
      <c r="L100" s="259"/>
      <c r="M100" s="23">
        <f>M96</f>
        <v>2.75</v>
      </c>
      <c r="N100" s="263"/>
      <c r="O100" s="23">
        <f>O96</f>
        <v>3.33</v>
      </c>
      <c r="P100" s="90"/>
      <c r="Q100" s="91"/>
      <c r="R100" s="18" t="s">
        <v>7</v>
      </c>
      <c r="S100" s="2" t="s">
        <v>25</v>
      </c>
      <c r="T100" s="74"/>
      <c r="Y100" s="4"/>
    </row>
    <row r="101" spans="1:25" ht="15" customHeight="1" x14ac:dyDescent="0.25">
      <c r="A101" s="113"/>
      <c r="B101" s="44"/>
      <c r="C101" s="44"/>
      <c r="D101" s="44"/>
      <c r="E101" s="44"/>
      <c r="F101" s="44"/>
      <c r="G101" s="44"/>
      <c r="H101" s="187">
        <f t="shared" ref="H101:H105" si="9">(J101*I101)+(L101*M101)+(N101*O101)+(P101*Q101)</f>
        <v>0</v>
      </c>
      <c r="I101" s="11">
        <f>I96</f>
        <v>20.95</v>
      </c>
      <c r="J101" s="257"/>
      <c r="K101" s="258"/>
      <c r="L101" s="259"/>
      <c r="M101" s="23">
        <f>M96</f>
        <v>2.75</v>
      </c>
      <c r="N101" s="263"/>
      <c r="O101" s="23">
        <f>O96</f>
        <v>3.33</v>
      </c>
      <c r="P101" s="90"/>
      <c r="Q101" s="91"/>
      <c r="R101" s="18" t="s">
        <v>8</v>
      </c>
      <c r="S101" s="2" t="s">
        <v>26</v>
      </c>
      <c r="T101" s="74"/>
    </row>
    <row r="102" spans="1:25" ht="15" customHeight="1" x14ac:dyDescent="0.25">
      <c r="A102" s="113"/>
      <c r="B102" s="44"/>
      <c r="C102" s="44"/>
      <c r="D102" s="44"/>
      <c r="E102" s="44"/>
      <c r="F102" s="44"/>
      <c r="G102" s="44"/>
      <c r="H102" s="187">
        <f t="shared" si="9"/>
        <v>0</v>
      </c>
      <c r="I102" s="11">
        <f>I96*1.2</f>
        <v>25.139999999999997</v>
      </c>
      <c r="J102" s="257"/>
      <c r="K102" s="258"/>
      <c r="L102" s="259"/>
      <c r="M102" s="23">
        <f>M96*1.2</f>
        <v>3.3</v>
      </c>
      <c r="N102" s="263"/>
      <c r="O102" s="23">
        <f>O96*1.2</f>
        <v>3.996</v>
      </c>
      <c r="P102" s="90"/>
      <c r="Q102" s="91"/>
      <c r="R102" s="18" t="s">
        <v>15</v>
      </c>
      <c r="S102" s="2" t="s">
        <v>10</v>
      </c>
      <c r="T102" s="75" t="s">
        <v>20</v>
      </c>
    </row>
    <row r="103" spans="1:25" ht="15" customHeight="1" x14ac:dyDescent="0.25">
      <c r="A103" s="113"/>
      <c r="B103" s="44"/>
      <c r="C103" s="44"/>
      <c r="D103" s="44"/>
      <c r="E103" s="44"/>
      <c r="F103" s="44"/>
      <c r="G103" s="44"/>
      <c r="H103" s="187">
        <f t="shared" si="9"/>
        <v>0</v>
      </c>
      <c r="I103" s="11">
        <f>I96*1.2</f>
        <v>25.139999999999997</v>
      </c>
      <c r="J103" s="257"/>
      <c r="K103" s="258"/>
      <c r="L103" s="259"/>
      <c r="M103" s="23">
        <f>M96*1.2</f>
        <v>3.3</v>
      </c>
      <c r="N103" s="263"/>
      <c r="O103" s="23">
        <f>O96*1.2</f>
        <v>3.996</v>
      </c>
      <c r="P103" s="90"/>
      <c r="Q103" s="91"/>
      <c r="R103" s="18" t="s">
        <v>16</v>
      </c>
      <c r="S103" s="2" t="s">
        <v>11</v>
      </c>
      <c r="T103" s="75"/>
    </row>
    <row r="104" spans="1:25" ht="15" customHeight="1" x14ac:dyDescent="0.25">
      <c r="A104" s="113"/>
      <c r="B104" s="44"/>
      <c r="C104" s="44"/>
      <c r="D104" s="44"/>
      <c r="E104" s="44"/>
      <c r="F104" s="44"/>
      <c r="G104" s="44"/>
      <c r="H104" s="187">
        <f t="shared" si="9"/>
        <v>0</v>
      </c>
      <c r="I104" s="11">
        <f>I96*1.2</f>
        <v>25.139999999999997</v>
      </c>
      <c r="J104" s="257"/>
      <c r="K104" s="258"/>
      <c r="L104" s="259"/>
      <c r="M104" s="23">
        <f>M96*1.2</f>
        <v>3.3</v>
      </c>
      <c r="N104" s="263"/>
      <c r="O104" s="23">
        <f>O96*1.2</f>
        <v>3.996</v>
      </c>
      <c r="P104" s="90"/>
      <c r="Q104" s="91"/>
      <c r="R104" s="18" t="s">
        <v>17</v>
      </c>
      <c r="S104" s="2" t="s">
        <v>12</v>
      </c>
      <c r="T104" s="75"/>
    </row>
    <row r="105" spans="1:25" ht="15" customHeight="1" x14ac:dyDescent="0.25">
      <c r="A105" s="113"/>
      <c r="B105" s="44"/>
      <c r="C105" s="44"/>
      <c r="D105" s="44"/>
      <c r="E105" s="44"/>
      <c r="F105" s="44"/>
      <c r="G105" s="44"/>
      <c r="H105" s="187">
        <f t="shared" si="9"/>
        <v>0</v>
      </c>
      <c r="I105" s="11">
        <f>I96*1.2</f>
        <v>25.139999999999997</v>
      </c>
      <c r="J105" s="257"/>
      <c r="K105" s="258"/>
      <c r="L105" s="259"/>
      <c r="M105" s="23">
        <f>M96*1.2</f>
        <v>3.3</v>
      </c>
      <c r="N105" s="263"/>
      <c r="O105" s="23">
        <f>O96*1.2</f>
        <v>3.996</v>
      </c>
      <c r="P105" s="90"/>
      <c r="Q105" s="91"/>
      <c r="R105" s="18" t="s">
        <v>9</v>
      </c>
      <c r="S105" s="2" t="s">
        <v>13</v>
      </c>
      <c r="T105" s="75"/>
    </row>
    <row r="106" spans="1:25" ht="15" customHeight="1" thickBot="1" x14ac:dyDescent="0.3">
      <c r="A106" s="113"/>
      <c r="B106" s="44"/>
      <c r="C106" s="44"/>
      <c r="D106" s="44"/>
      <c r="E106" s="44"/>
      <c r="F106" s="44"/>
      <c r="G106" s="44"/>
      <c r="H106" s="188">
        <f>(J106*I106)+(L106*M106)+(N106*O106)+(P106*Q106)</f>
        <v>0</v>
      </c>
      <c r="I106" s="16">
        <f>I96*1.2</f>
        <v>25.139999999999997</v>
      </c>
      <c r="J106" s="260"/>
      <c r="K106" s="261"/>
      <c r="L106" s="262"/>
      <c r="M106" s="24">
        <f>M96*1.2</f>
        <v>3.3</v>
      </c>
      <c r="N106" s="264"/>
      <c r="O106" s="24">
        <f>O96*1.2</f>
        <v>3.996</v>
      </c>
      <c r="P106" s="92"/>
      <c r="Q106" s="93"/>
      <c r="R106" s="19" t="s">
        <v>18</v>
      </c>
      <c r="S106" s="20" t="s">
        <v>14</v>
      </c>
      <c r="T106" s="76"/>
    </row>
    <row r="107" spans="1:25" ht="13.5" customHeight="1" thickBot="1" x14ac:dyDescent="0.3">
      <c r="A107" s="113"/>
      <c r="B107" s="44"/>
      <c r="C107" s="44"/>
      <c r="D107" s="44"/>
      <c r="E107" s="44"/>
      <c r="F107" s="44"/>
      <c r="G107" s="44"/>
      <c r="H107" s="29">
        <f>SUM(H96:H106)</f>
        <v>0</v>
      </c>
      <c r="I107" s="77" t="s">
        <v>52</v>
      </c>
      <c r="J107" s="78"/>
      <c r="K107" s="78"/>
      <c r="L107" s="78"/>
      <c r="M107" s="78"/>
      <c r="N107" s="78"/>
      <c r="O107" s="78"/>
      <c r="P107" s="78"/>
      <c r="Q107" s="78"/>
      <c r="R107" s="78"/>
      <c r="S107" s="78"/>
      <c r="T107" s="79"/>
    </row>
    <row r="108" spans="1:25" ht="13.5" customHeight="1" thickBot="1" x14ac:dyDescent="0.3">
      <c r="A108" s="114"/>
      <c r="B108" s="115"/>
      <c r="C108" s="115"/>
      <c r="D108" s="115"/>
      <c r="E108" s="115"/>
      <c r="F108" s="115"/>
      <c r="G108" s="115"/>
      <c r="H108" s="127" t="s">
        <v>49</v>
      </c>
      <c r="I108" s="128"/>
      <c r="J108" s="128"/>
      <c r="K108" s="273"/>
      <c r="L108" s="273"/>
      <c r="M108" s="273"/>
      <c r="N108" s="273"/>
      <c r="O108" s="273"/>
      <c r="P108" s="273"/>
      <c r="Q108" s="273"/>
      <c r="R108" s="273"/>
      <c r="S108" s="273"/>
      <c r="T108" s="274"/>
    </row>
    <row r="109" spans="1:25" ht="31.5" customHeight="1" thickBot="1" x14ac:dyDescent="0.3">
      <c r="A109" s="44"/>
      <c r="B109" s="44"/>
      <c r="C109" s="44"/>
      <c r="D109" s="44"/>
      <c r="E109" s="44"/>
      <c r="F109" s="44"/>
      <c r="G109" s="44"/>
      <c r="H109" s="44"/>
      <c r="I109" s="44"/>
      <c r="J109" s="44"/>
      <c r="K109" s="44"/>
      <c r="L109" s="44"/>
      <c r="M109" s="44"/>
      <c r="N109" s="44"/>
      <c r="O109" s="44"/>
      <c r="P109" s="44"/>
      <c r="Q109" s="44"/>
      <c r="R109" s="44"/>
      <c r="S109" s="44"/>
      <c r="T109" s="44"/>
    </row>
    <row r="110" spans="1:25" ht="14.25" customHeight="1" thickBot="1" x14ac:dyDescent="0.3">
      <c r="A110" s="84" t="s">
        <v>39</v>
      </c>
      <c r="B110" s="85"/>
      <c r="C110" s="94" t="s">
        <v>70</v>
      </c>
      <c r="D110" s="95"/>
      <c r="E110" s="95"/>
      <c r="F110" s="95"/>
      <c r="G110" s="96"/>
      <c r="H110" s="45" t="s">
        <v>28</v>
      </c>
      <c r="I110" s="47" t="s">
        <v>45</v>
      </c>
      <c r="J110" s="48"/>
      <c r="K110" s="51" t="s">
        <v>46</v>
      </c>
      <c r="L110" s="51"/>
      <c r="M110" s="51"/>
      <c r="N110" s="51"/>
      <c r="O110" s="51"/>
      <c r="P110" s="51"/>
      <c r="Q110" s="51"/>
      <c r="R110" s="52" t="s">
        <v>31</v>
      </c>
      <c r="S110" s="53"/>
      <c r="T110" s="54"/>
    </row>
    <row r="111" spans="1:25" s="10" customFormat="1" ht="19.5" customHeight="1" x14ac:dyDescent="0.2">
      <c r="A111" s="86"/>
      <c r="B111" s="87"/>
      <c r="C111" s="97"/>
      <c r="D111" s="98"/>
      <c r="E111" s="98"/>
      <c r="F111" s="98"/>
      <c r="G111" s="99"/>
      <c r="H111" s="46"/>
      <c r="I111" s="49"/>
      <c r="J111" s="50"/>
      <c r="K111" s="61" t="s">
        <v>41</v>
      </c>
      <c r="L111" s="62"/>
      <c r="M111" s="63"/>
      <c r="N111" s="61" t="s">
        <v>43</v>
      </c>
      <c r="O111" s="66"/>
      <c r="P111" s="88"/>
      <c r="Q111" s="89"/>
      <c r="R111" s="55"/>
      <c r="S111" s="56"/>
      <c r="T111" s="57"/>
    </row>
    <row r="112" spans="1:25" ht="34.5" thickBot="1" x14ac:dyDescent="0.3">
      <c r="A112" s="67" t="s">
        <v>72</v>
      </c>
      <c r="B112" s="68"/>
      <c r="C112" s="100"/>
      <c r="D112" s="101"/>
      <c r="E112" s="101"/>
      <c r="F112" s="101"/>
      <c r="G112" s="102"/>
      <c r="H112" s="46"/>
      <c r="I112" s="12" t="s">
        <v>47</v>
      </c>
      <c r="J112" s="15" t="s">
        <v>27</v>
      </c>
      <c r="K112" s="21" t="s">
        <v>40</v>
      </c>
      <c r="L112" s="25" t="s">
        <v>44</v>
      </c>
      <c r="M112" s="22" t="s">
        <v>47</v>
      </c>
      <c r="N112" s="27" t="s">
        <v>44</v>
      </c>
      <c r="O112" s="22" t="s">
        <v>47</v>
      </c>
      <c r="P112" s="90"/>
      <c r="Q112" s="91"/>
      <c r="R112" s="58"/>
      <c r="S112" s="59"/>
      <c r="T112" s="60"/>
    </row>
    <row r="113" spans="1:25" ht="15" customHeight="1" x14ac:dyDescent="0.25">
      <c r="A113" s="113"/>
      <c r="B113" s="44"/>
      <c r="C113" s="44"/>
      <c r="D113" s="44"/>
      <c r="E113" s="44"/>
      <c r="F113" s="44"/>
      <c r="G113" s="44"/>
      <c r="H113" s="187">
        <f>(J113*I113)+(L113*M113)+(N113*O113)</f>
        <v>0</v>
      </c>
      <c r="I113" s="11">
        <v>29.95</v>
      </c>
      <c r="J113" s="257"/>
      <c r="K113" s="258"/>
      <c r="L113" s="259"/>
      <c r="M113" s="23">
        <v>2.75</v>
      </c>
      <c r="N113" s="263"/>
      <c r="O113" s="31">
        <v>3.33</v>
      </c>
      <c r="P113" s="90"/>
      <c r="Q113" s="91"/>
      <c r="R113" s="17" t="s">
        <v>3</v>
      </c>
      <c r="S113" s="43" t="s">
        <v>21</v>
      </c>
      <c r="T113" s="73" t="s">
        <v>19</v>
      </c>
    </row>
    <row r="114" spans="1:25" ht="15" customHeight="1" x14ac:dyDescent="0.25">
      <c r="A114" s="113"/>
      <c r="B114" s="44"/>
      <c r="C114" s="44"/>
      <c r="D114" s="44"/>
      <c r="E114" s="44"/>
      <c r="F114" s="44"/>
      <c r="G114" s="44"/>
      <c r="H114" s="187">
        <f t="shared" ref="H114:H116" si="10">(J114*I114)+(L114*M114)+(N114*O114)+(P114*Q114)</f>
        <v>0</v>
      </c>
      <c r="I114" s="11">
        <f>I113</f>
        <v>29.95</v>
      </c>
      <c r="J114" s="257"/>
      <c r="K114" s="258"/>
      <c r="L114" s="259"/>
      <c r="M114" s="23">
        <f>M113</f>
        <v>2.75</v>
      </c>
      <c r="N114" s="263"/>
      <c r="O114" s="23">
        <f>O113</f>
        <v>3.33</v>
      </c>
      <c r="P114" s="90"/>
      <c r="Q114" s="91"/>
      <c r="R114" s="18" t="s">
        <v>4</v>
      </c>
      <c r="S114" s="2" t="s">
        <v>22</v>
      </c>
      <c r="T114" s="74"/>
    </row>
    <row r="115" spans="1:25" ht="15" customHeight="1" x14ac:dyDescent="0.25">
      <c r="A115" s="113"/>
      <c r="B115" s="44"/>
      <c r="C115" s="44"/>
      <c r="D115" s="44"/>
      <c r="E115" s="44"/>
      <c r="F115" s="44"/>
      <c r="G115" s="44"/>
      <c r="H115" s="187">
        <f t="shared" si="10"/>
        <v>0</v>
      </c>
      <c r="I115" s="11">
        <f>I113</f>
        <v>29.95</v>
      </c>
      <c r="J115" s="257"/>
      <c r="K115" s="258"/>
      <c r="L115" s="259"/>
      <c r="M115" s="23">
        <f>M113</f>
        <v>2.75</v>
      </c>
      <c r="N115" s="263"/>
      <c r="O115" s="23">
        <f>O113</f>
        <v>3.33</v>
      </c>
      <c r="P115" s="90"/>
      <c r="Q115" s="91"/>
      <c r="R115" s="18" t="s">
        <v>5</v>
      </c>
      <c r="S115" s="2" t="s">
        <v>23</v>
      </c>
      <c r="T115" s="74"/>
    </row>
    <row r="116" spans="1:25" ht="15" customHeight="1" x14ac:dyDescent="0.25">
      <c r="A116" s="113"/>
      <c r="B116" s="44"/>
      <c r="C116" s="44"/>
      <c r="D116" s="44"/>
      <c r="E116" s="44"/>
      <c r="F116" s="44"/>
      <c r="G116" s="44"/>
      <c r="H116" s="187">
        <f t="shared" si="10"/>
        <v>0</v>
      </c>
      <c r="I116" s="11">
        <f>I113</f>
        <v>29.95</v>
      </c>
      <c r="J116" s="257"/>
      <c r="K116" s="258"/>
      <c r="L116" s="259"/>
      <c r="M116" s="23">
        <f>M113</f>
        <v>2.75</v>
      </c>
      <c r="N116" s="263"/>
      <c r="O116" s="23">
        <f>O113</f>
        <v>3.33</v>
      </c>
      <c r="P116" s="90"/>
      <c r="Q116" s="91"/>
      <c r="R116" s="18" t="s">
        <v>6</v>
      </c>
      <c r="S116" s="2" t="s">
        <v>24</v>
      </c>
      <c r="T116" s="74"/>
    </row>
    <row r="117" spans="1:25" ht="15" customHeight="1" x14ac:dyDescent="0.25">
      <c r="A117" s="113"/>
      <c r="B117" s="44"/>
      <c r="C117" s="44"/>
      <c r="D117" s="44"/>
      <c r="E117" s="44"/>
      <c r="F117" s="44"/>
      <c r="G117" s="44"/>
      <c r="H117" s="187">
        <f>(J117*I117)+(L117*M117)+(N117*O117)+(P117*Q117)</f>
        <v>0</v>
      </c>
      <c r="I117" s="11">
        <f>I113</f>
        <v>29.95</v>
      </c>
      <c r="J117" s="257"/>
      <c r="K117" s="258"/>
      <c r="L117" s="259"/>
      <c r="M117" s="23">
        <f>M113</f>
        <v>2.75</v>
      </c>
      <c r="N117" s="263"/>
      <c r="O117" s="23">
        <f>O113</f>
        <v>3.33</v>
      </c>
      <c r="P117" s="90"/>
      <c r="Q117" s="91"/>
      <c r="R117" s="18" t="s">
        <v>7</v>
      </c>
      <c r="S117" s="2" t="s">
        <v>25</v>
      </c>
      <c r="T117" s="74"/>
      <c r="Y117" s="4"/>
    </row>
    <row r="118" spans="1:25" ht="15" customHeight="1" x14ac:dyDescent="0.25">
      <c r="A118" s="113"/>
      <c r="B118" s="44"/>
      <c r="C118" s="44"/>
      <c r="D118" s="44"/>
      <c r="E118" s="44"/>
      <c r="F118" s="44"/>
      <c r="G118" s="44"/>
      <c r="H118" s="187">
        <f t="shared" ref="H118:H122" si="11">(J118*I118)+(L118*M118)+(N118*O118)+(P118*Q118)</f>
        <v>0</v>
      </c>
      <c r="I118" s="11">
        <f>I113</f>
        <v>29.95</v>
      </c>
      <c r="J118" s="257"/>
      <c r="K118" s="258"/>
      <c r="L118" s="259"/>
      <c r="M118" s="23">
        <f>M113</f>
        <v>2.75</v>
      </c>
      <c r="N118" s="263"/>
      <c r="O118" s="23">
        <f>O113</f>
        <v>3.33</v>
      </c>
      <c r="P118" s="90"/>
      <c r="Q118" s="91"/>
      <c r="R118" s="18" t="s">
        <v>8</v>
      </c>
      <c r="S118" s="2" t="s">
        <v>26</v>
      </c>
      <c r="T118" s="74"/>
    </row>
    <row r="119" spans="1:25" ht="15" customHeight="1" x14ac:dyDescent="0.25">
      <c r="A119" s="113"/>
      <c r="B119" s="44"/>
      <c r="C119" s="44"/>
      <c r="D119" s="44"/>
      <c r="E119" s="44"/>
      <c r="F119" s="44"/>
      <c r="G119" s="44"/>
      <c r="H119" s="187">
        <f t="shared" si="11"/>
        <v>0</v>
      </c>
      <c r="I119" s="11">
        <f>I113*1.2</f>
        <v>35.94</v>
      </c>
      <c r="J119" s="257"/>
      <c r="K119" s="258"/>
      <c r="L119" s="259"/>
      <c r="M119" s="23">
        <f>M113*1.2</f>
        <v>3.3</v>
      </c>
      <c r="N119" s="263"/>
      <c r="O119" s="23">
        <f>O113*1.2</f>
        <v>3.996</v>
      </c>
      <c r="P119" s="90"/>
      <c r="Q119" s="91"/>
      <c r="R119" s="18" t="s">
        <v>15</v>
      </c>
      <c r="S119" s="2" t="s">
        <v>10</v>
      </c>
      <c r="T119" s="75" t="s">
        <v>20</v>
      </c>
    </row>
    <row r="120" spans="1:25" ht="15" customHeight="1" x14ac:dyDescent="0.25">
      <c r="A120" s="113"/>
      <c r="B120" s="44"/>
      <c r="C120" s="44"/>
      <c r="D120" s="44"/>
      <c r="E120" s="44"/>
      <c r="F120" s="44"/>
      <c r="G120" s="44"/>
      <c r="H120" s="187">
        <f t="shared" si="11"/>
        <v>0</v>
      </c>
      <c r="I120" s="11">
        <f>I113*1.2</f>
        <v>35.94</v>
      </c>
      <c r="J120" s="257"/>
      <c r="K120" s="258"/>
      <c r="L120" s="259"/>
      <c r="M120" s="23">
        <f>M113*1.2</f>
        <v>3.3</v>
      </c>
      <c r="N120" s="263"/>
      <c r="O120" s="23">
        <f>O113*1.2</f>
        <v>3.996</v>
      </c>
      <c r="P120" s="90"/>
      <c r="Q120" s="91"/>
      <c r="R120" s="18" t="s">
        <v>16</v>
      </c>
      <c r="S120" s="2" t="s">
        <v>11</v>
      </c>
      <c r="T120" s="75"/>
    </row>
    <row r="121" spans="1:25" ht="15" customHeight="1" x14ac:dyDescent="0.25">
      <c r="A121" s="113"/>
      <c r="B121" s="44"/>
      <c r="C121" s="44"/>
      <c r="D121" s="44"/>
      <c r="E121" s="44"/>
      <c r="F121" s="44"/>
      <c r="G121" s="44"/>
      <c r="H121" s="187">
        <f t="shared" si="11"/>
        <v>0</v>
      </c>
      <c r="I121" s="11">
        <f>I113*1.2</f>
        <v>35.94</v>
      </c>
      <c r="J121" s="257"/>
      <c r="K121" s="258"/>
      <c r="L121" s="259"/>
      <c r="M121" s="23">
        <f>M113*1.2</f>
        <v>3.3</v>
      </c>
      <c r="N121" s="263"/>
      <c r="O121" s="23">
        <f>O113*1.2</f>
        <v>3.996</v>
      </c>
      <c r="P121" s="90"/>
      <c r="Q121" s="91"/>
      <c r="R121" s="18" t="s">
        <v>17</v>
      </c>
      <c r="S121" s="2" t="s">
        <v>12</v>
      </c>
      <c r="T121" s="75"/>
    </row>
    <row r="122" spans="1:25" ht="15" customHeight="1" x14ac:dyDescent="0.25">
      <c r="A122" s="113"/>
      <c r="B122" s="44"/>
      <c r="C122" s="44"/>
      <c r="D122" s="44"/>
      <c r="E122" s="44"/>
      <c r="F122" s="44"/>
      <c r="G122" s="44"/>
      <c r="H122" s="187">
        <f t="shared" si="11"/>
        <v>0</v>
      </c>
      <c r="I122" s="11">
        <f>I113*1.2</f>
        <v>35.94</v>
      </c>
      <c r="J122" s="257"/>
      <c r="K122" s="258"/>
      <c r="L122" s="259"/>
      <c r="M122" s="23">
        <f>M113*1.2</f>
        <v>3.3</v>
      </c>
      <c r="N122" s="263"/>
      <c r="O122" s="23">
        <f>O113*1.2</f>
        <v>3.996</v>
      </c>
      <c r="P122" s="90"/>
      <c r="Q122" s="91"/>
      <c r="R122" s="18" t="s">
        <v>9</v>
      </c>
      <c r="S122" s="2" t="s">
        <v>13</v>
      </c>
      <c r="T122" s="75"/>
    </row>
    <row r="123" spans="1:25" ht="15" customHeight="1" thickBot="1" x14ac:dyDescent="0.3">
      <c r="A123" s="113"/>
      <c r="B123" s="44"/>
      <c r="C123" s="44"/>
      <c r="D123" s="44"/>
      <c r="E123" s="44"/>
      <c r="F123" s="44"/>
      <c r="G123" s="44"/>
      <c r="H123" s="188">
        <f>(J123*I123)+(L123*M123)+(N123*O123)+(P123*Q123)</f>
        <v>0</v>
      </c>
      <c r="I123" s="16">
        <f>I113*1.2</f>
        <v>35.94</v>
      </c>
      <c r="J123" s="260"/>
      <c r="K123" s="261"/>
      <c r="L123" s="262"/>
      <c r="M123" s="24">
        <f>M113*1.2</f>
        <v>3.3</v>
      </c>
      <c r="N123" s="264"/>
      <c r="O123" s="24">
        <f>O113*1.2</f>
        <v>3.996</v>
      </c>
      <c r="P123" s="92"/>
      <c r="Q123" s="93"/>
      <c r="R123" s="19" t="s">
        <v>18</v>
      </c>
      <c r="S123" s="20" t="s">
        <v>14</v>
      </c>
      <c r="T123" s="76"/>
    </row>
    <row r="124" spans="1:25" ht="17.25" customHeight="1" thickBot="1" x14ac:dyDescent="0.3">
      <c r="A124" s="113"/>
      <c r="B124" s="44"/>
      <c r="C124" s="44"/>
      <c r="D124" s="44"/>
      <c r="E124" s="44"/>
      <c r="F124" s="44"/>
      <c r="G124" s="44"/>
      <c r="H124" s="29">
        <f>SUM(H113:H123)</f>
        <v>0</v>
      </c>
      <c r="I124" s="77" t="s">
        <v>52</v>
      </c>
      <c r="J124" s="78"/>
      <c r="K124" s="78"/>
      <c r="L124" s="78"/>
      <c r="M124" s="78"/>
      <c r="N124" s="78"/>
      <c r="O124" s="78"/>
      <c r="P124" s="78"/>
      <c r="Q124" s="78"/>
      <c r="R124" s="78"/>
      <c r="S124" s="78"/>
      <c r="T124" s="79"/>
    </row>
    <row r="125" spans="1:25" ht="15" customHeight="1" thickBot="1" x14ac:dyDescent="0.3">
      <c r="A125" s="114"/>
      <c r="B125" s="115"/>
      <c r="C125" s="115"/>
      <c r="D125" s="115"/>
      <c r="E125" s="115"/>
      <c r="F125" s="115"/>
      <c r="G125" s="115"/>
      <c r="H125" s="127" t="s">
        <v>49</v>
      </c>
      <c r="I125" s="128"/>
      <c r="J125" s="128"/>
      <c r="K125" s="273"/>
      <c r="L125" s="273"/>
      <c r="M125" s="273"/>
      <c r="N125" s="273"/>
      <c r="O125" s="273"/>
      <c r="P125" s="273"/>
      <c r="Q125" s="273"/>
      <c r="R125" s="273"/>
      <c r="S125" s="273"/>
      <c r="T125" s="274"/>
    </row>
    <row r="126" spans="1:25" ht="21" customHeight="1" thickBot="1" x14ac:dyDescent="0.3">
      <c r="A126" s="44"/>
      <c r="B126" s="44"/>
      <c r="C126" s="44"/>
      <c r="D126" s="44"/>
      <c r="E126" s="44"/>
      <c r="F126" s="44"/>
      <c r="G126" s="44"/>
      <c r="H126" s="44"/>
      <c r="I126" s="44"/>
      <c r="J126" s="44"/>
      <c r="K126" s="44"/>
      <c r="L126" s="44"/>
      <c r="M126" s="44"/>
      <c r="N126" s="44"/>
      <c r="O126" s="44"/>
      <c r="P126" s="44"/>
      <c r="Q126" s="44"/>
      <c r="R126" s="44"/>
      <c r="S126" s="44"/>
      <c r="T126" s="44"/>
    </row>
    <row r="127" spans="1:25" ht="14.25" customHeight="1" thickBot="1" x14ac:dyDescent="0.3">
      <c r="A127" s="84" t="s">
        <v>39</v>
      </c>
      <c r="B127" s="85"/>
      <c r="C127" s="94" t="s">
        <v>71</v>
      </c>
      <c r="D127" s="95"/>
      <c r="E127" s="95"/>
      <c r="F127" s="95"/>
      <c r="G127" s="96"/>
      <c r="H127" s="45" t="s">
        <v>28</v>
      </c>
      <c r="I127" s="47" t="s">
        <v>45</v>
      </c>
      <c r="J127" s="48"/>
      <c r="K127" s="51" t="s">
        <v>46</v>
      </c>
      <c r="L127" s="51"/>
      <c r="M127" s="51"/>
      <c r="N127" s="51"/>
      <c r="O127" s="51"/>
      <c r="P127" s="51"/>
      <c r="Q127" s="51"/>
      <c r="R127" s="52" t="s">
        <v>31</v>
      </c>
      <c r="S127" s="53"/>
      <c r="T127" s="54"/>
    </row>
    <row r="128" spans="1:25" s="10" customFormat="1" ht="19.5" customHeight="1" x14ac:dyDescent="0.2">
      <c r="A128" s="86"/>
      <c r="B128" s="87"/>
      <c r="C128" s="97"/>
      <c r="D128" s="98"/>
      <c r="E128" s="98"/>
      <c r="F128" s="98"/>
      <c r="G128" s="99"/>
      <c r="H128" s="46"/>
      <c r="I128" s="49"/>
      <c r="J128" s="50"/>
      <c r="K128" s="61" t="s">
        <v>41</v>
      </c>
      <c r="L128" s="62"/>
      <c r="M128" s="63"/>
      <c r="N128" s="61" t="s">
        <v>43</v>
      </c>
      <c r="O128" s="66"/>
      <c r="P128" s="88"/>
      <c r="Q128" s="89"/>
      <c r="R128" s="55"/>
      <c r="S128" s="56"/>
      <c r="T128" s="57"/>
    </row>
    <row r="129" spans="1:25" ht="34.5" thickBot="1" x14ac:dyDescent="0.3">
      <c r="A129" s="67" t="s">
        <v>73</v>
      </c>
      <c r="B129" s="68"/>
      <c r="C129" s="100"/>
      <c r="D129" s="101"/>
      <c r="E129" s="101"/>
      <c r="F129" s="101"/>
      <c r="G129" s="102"/>
      <c r="H129" s="46"/>
      <c r="I129" s="12" t="s">
        <v>47</v>
      </c>
      <c r="J129" s="15" t="s">
        <v>27</v>
      </c>
      <c r="K129" s="21" t="s">
        <v>40</v>
      </c>
      <c r="L129" s="25" t="s">
        <v>44</v>
      </c>
      <c r="M129" s="22" t="s">
        <v>47</v>
      </c>
      <c r="N129" s="27" t="s">
        <v>44</v>
      </c>
      <c r="O129" s="22" t="s">
        <v>47</v>
      </c>
      <c r="P129" s="90"/>
      <c r="Q129" s="91"/>
      <c r="R129" s="58"/>
      <c r="S129" s="59"/>
      <c r="T129" s="60"/>
    </row>
    <row r="130" spans="1:25" ht="15" customHeight="1" x14ac:dyDescent="0.25">
      <c r="A130" s="113"/>
      <c r="B130" s="44"/>
      <c r="C130" s="44"/>
      <c r="D130" s="44"/>
      <c r="E130" s="44"/>
      <c r="F130" s="44"/>
      <c r="G130" s="44"/>
      <c r="H130" s="187">
        <f>(J130*I130)+(L130*M130)+(N130*O130)</f>
        <v>0</v>
      </c>
      <c r="I130" s="11">
        <v>29.95</v>
      </c>
      <c r="J130" s="257"/>
      <c r="K130" s="258"/>
      <c r="L130" s="259"/>
      <c r="M130" s="23">
        <v>2.75</v>
      </c>
      <c r="N130" s="263"/>
      <c r="O130" s="31">
        <v>3.33</v>
      </c>
      <c r="P130" s="90"/>
      <c r="Q130" s="91"/>
      <c r="R130" s="17" t="s">
        <v>3</v>
      </c>
      <c r="S130" s="43" t="s">
        <v>21</v>
      </c>
      <c r="T130" s="73" t="s">
        <v>19</v>
      </c>
    </row>
    <row r="131" spans="1:25" ht="15" customHeight="1" x14ac:dyDescent="0.25">
      <c r="A131" s="113"/>
      <c r="B131" s="44"/>
      <c r="C131" s="44"/>
      <c r="D131" s="44"/>
      <c r="E131" s="44"/>
      <c r="F131" s="44"/>
      <c r="G131" s="44"/>
      <c r="H131" s="187">
        <f t="shared" ref="H131:H133" si="12">(J131*I131)+(L131*M131)+(N131*O131)+(P131*Q131)</f>
        <v>0</v>
      </c>
      <c r="I131" s="11">
        <f>I130</f>
        <v>29.95</v>
      </c>
      <c r="J131" s="257"/>
      <c r="K131" s="258"/>
      <c r="L131" s="259"/>
      <c r="M131" s="23">
        <f>M130</f>
        <v>2.75</v>
      </c>
      <c r="N131" s="263"/>
      <c r="O131" s="23">
        <f>O130</f>
        <v>3.33</v>
      </c>
      <c r="P131" s="90"/>
      <c r="Q131" s="91"/>
      <c r="R131" s="18" t="s">
        <v>4</v>
      </c>
      <c r="S131" s="2" t="s">
        <v>22</v>
      </c>
      <c r="T131" s="74"/>
    </row>
    <row r="132" spans="1:25" ht="15" customHeight="1" x14ac:dyDescent="0.25">
      <c r="A132" s="113"/>
      <c r="B132" s="44"/>
      <c r="C132" s="44"/>
      <c r="D132" s="44"/>
      <c r="E132" s="44"/>
      <c r="F132" s="44"/>
      <c r="G132" s="44"/>
      <c r="H132" s="187">
        <f t="shared" si="12"/>
        <v>0</v>
      </c>
      <c r="I132" s="11">
        <f>I130</f>
        <v>29.95</v>
      </c>
      <c r="J132" s="257"/>
      <c r="K132" s="258"/>
      <c r="L132" s="259"/>
      <c r="M132" s="23">
        <f>M130</f>
        <v>2.75</v>
      </c>
      <c r="N132" s="263"/>
      <c r="O132" s="23">
        <f>O130</f>
        <v>3.33</v>
      </c>
      <c r="P132" s="90"/>
      <c r="Q132" s="91"/>
      <c r="R132" s="18" t="s">
        <v>5</v>
      </c>
      <c r="S132" s="2" t="s">
        <v>23</v>
      </c>
      <c r="T132" s="74"/>
    </row>
    <row r="133" spans="1:25" ht="15" customHeight="1" x14ac:dyDescent="0.25">
      <c r="A133" s="113"/>
      <c r="B133" s="44"/>
      <c r="C133" s="44"/>
      <c r="D133" s="44"/>
      <c r="E133" s="44"/>
      <c r="F133" s="44"/>
      <c r="G133" s="44"/>
      <c r="H133" s="187">
        <f t="shared" si="12"/>
        <v>0</v>
      </c>
      <c r="I133" s="11">
        <f>I130</f>
        <v>29.95</v>
      </c>
      <c r="J133" s="257"/>
      <c r="K133" s="258"/>
      <c r="L133" s="259"/>
      <c r="M133" s="23">
        <f>M130</f>
        <v>2.75</v>
      </c>
      <c r="N133" s="263"/>
      <c r="O133" s="23">
        <f>O130</f>
        <v>3.33</v>
      </c>
      <c r="P133" s="90"/>
      <c r="Q133" s="91"/>
      <c r="R133" s="18" t="s">
        <v>6</v>
      </c>
      <c r="S133" s="2" t="s">
        <v>24</v>
      </c>
      <c r="T133" s="74"/>
    </row>
    <row r="134" spans="1:25" ht="15" customHeight="1" x14ac:dyDescent="0.25">
      <c r="A134" s="113"/>
      <c r="B134" s="44"/>
      <c r="C134" s="44"/>
      <c r="D134" s="44"/>
      <c r="E134" s="44"/>
      <c r="F134" s="44"/>
      <c r="G134" s="44"/>
      <c r="H134" s="187">
        <f>(J134*I134)+(L134*M134)+(N134*O134)+(P134*Q134)</f>
        <v>0</v>
      </c>
      <c r="I134" s="11">
        <f>I130</f>
        <v>29.95</v>
      </c>
      <c r="J134" s="257"/>
      <c r="K134" s="258"/>
      <c r="L134" s="259"/>
      <c r="M134" s="23">
        <f>M130</f>
        <v>2.75</v>
      </c>
      <c r="N134" s="263"/>
      <c r="O134" s="23">
        <f>O130</f>
        <v>3.33</v>
      </c>
      <c r="P134" s="90"/>
      <c r="Q134" s="91"/>
      <c r="R134" s="18" t="s">
        <v>7</v>
      </c>
      <c r="S134" s="2" t="s">
        <v>25</v>
      </c>
      <c r="T134" s="74"/>
      <c r="Y134" s="4"/>
    </row>
    <row r="135" spans="1:25" ht="15" customHeight="1" x14ac:dyDescent="0.25">
      <c r="A135" s="113"/>
      <c r="B135" s="44"/>
      <c r="C135" s="44"/>
      <c r="D135" s="44"/>
      <c r="E135" s="44"/>
      <c r="F135" s="44"/>
      <c r="G135" s="44"/>
      <c r="H135" s="187">
        <f t="shared" ref="H135:H139" si="13">(J135*I135)+(L135*M135)+(N135*O135)+(P135*Q135)</f>
        <v>0</v>
      </c>
      <c r="I135" s="11">
        <f>I130</f>
        <v>29.95</v>
      </c>
      <c r="J135" s="257"/>
      <c r="K135" s="258"/>
      <c r="L135" s="259"/>
      <c r="M135" s="23">
        <f>M130</f>
        <v>2.75</v>
      </c>
      <c r="N135" s="263"/>
      <c r="O135" s="23">
        <f>O130</f>
        <v>3.33</v>
      </c>
      <c r="P135" s="90"/>
      <c r="Q135" s="91"/>
      <c r="R135" s="18" t="s">
        <v>8</v>
      </c>
      <c r="S135" s="2" t="s">
        <v>26</v>
      </c>
      <c r="T135" s="74"/>
    </row>
    <row r="136" spans="1:25" ht="15" customHeight="1" x14ac:dyDescent="0.25">
      <c r="A136" s="113"/>
      <c r="B136" s="44"/>
      <c r="C136" s="44"/>
      <c r="D136" s="44"/>
      <c r="E136" s="44"/>
      <c r="F136" s="44"/>
      <c r="G136" s="44"/>
      <c r="H136" s="187">
        <f t="shared" si="13"/>
        <v>0</v>
      </c>
      <c r="I136" s="11">
        <f>I130*1.2</f>
        <v>35.94</v>
      </c>
      <c r="J136" s="257"/>
      <c r="K136" s="258"/>
      <c r="L136" s="259"/>
      <c r="M136" s="23">
        <f>M130*1.2</f>
        <v>3.3</v>
      </c>
      <c r="N136" s="263"/>
      <c r="O136" s="23">
        <f>O130*1.2</f>
        <v>3.996</v>
      </c>
      <c r="P136" s="90"/>
      <c r="Q136" s="91"/>
      <c r="R136" s="18" t="s">
        <v>15</v>
      </c>
      <c r="S136" s="2" t="s">
        <v>10</v>
      </c>
      <c r="T136" s="75" t="s">
        <v>20</v>
      </c>
    </row>
    <row r="137" spans="1:25" ht="15" customHeight="1" x14ac:dyDescent="0.25">
      <c r="A137" s="113"/>
      <c r="B137" s="44"/>
      <c r="C137" s="44"/>
      <c r="D137" s="44"/>
      <c r="E137" s="44"/>
      <c r="F137" s="44"/>
      <c r="G137" s="44"/>
      <c r="H137" s="187">
        <f t="shared" si="13"/>
        <v>0</v>
      </c>
      <c r="I137" s="11">
        <f>I130*1.2</f>
        <v>35.94</v>
      </c>
      <c r="J137" s="257"/>
      <c r="K137" s="258"/>
      <c r="L137" s="259"/>
      <c r="M137" s="23">
        <f>M130*1.2</f>
        <v>3.3</v>
      </c>
      <c r="N137" s="263"/>
      <c r="O137" s="23">
        <f>O130*1.2</f>
        <v>3.996</v>
      </c>
      <c r="P137" s="90"/>
      <c r="Q137" s="91"/>
      <c r="R137" s="18" t="s">
        <v>16</v>
      </c>
      <c r="S137" s="2" t="s">
        <v>11</v>
      </c>
      <c r="T137" s="75"/>
    </row>
    <row r="138" spans="1:25" ht="15" customHeight="1" x14ac:dyDescent="0.25">
      <c r="A138" s="113"/>
      <c r="B138" s="44"/>
      <c r="C138" s="44"/>
      <c r="D138" s="44"/>
      <c r="E138" s="44"/>
      <c r="F138" s="44"/>
      <c r="G138" s="44"/>
      <c r="H138" s="187">
        <f t="shared" si="13"/>
        <v>0</v>
      </c>
      <c r="I138" s="11">
        <f>I130*1.2</f>
        <v>35.94</v>
      </c>
      <c r="J138" s="257"/>
      <c r="K138" s="258"/>
      <c r="L138" s="259"/>
      <c r="M138" s="23">
        <f>M130*1.2</f>
        <v>3.3</v>
      </c>
      <c r="N138" s="263"/>
      <c r="O138" s="23">
        <f>O130*1.2</f>
        <v>3.996</v>
      </c>
      <c r="P138" s="90"/>
      <c r="Q138" s="91"/>
      <c r="R138" s="18" t="s">
        <v>17</v>
      </c>
      <c r="S138" s="2" t="s">
        <v>12</v>
      </c>
      <c r="T138" s="75"/>
    </row>
    <row r="139" spans="1:25" ht="15" customHeight="1" x14ac:dyDescent="0.25">
      <c r="A139" s="113"/>
      <c r="B139" s="44"/>
      <c r="C139" s="44"/>
      <c r="D139" s="44"/>
      <c r="E139" s="44"/>
      <c r="F139" s="44"/>
      <c r="G139" s="44"/>
      <c r="H139" s="187">
        <f t="shared" si="13"/>
        <v>0</v>
      </c>
      <c r="I139" s="11">
        <f>I130*1.2</f>
        <v>35.94</v>
      </c>
      <c r="J139" s="257"/>
      <c r="K139" s="258"/>
      <c r="L139" s="259"/>
      <c r="M139" s="23">
        <f>M130*1.2</f>
        <v>3.3</v>
      </c>
      <c r="N139" s="263"/>
      <c r="O139" s="23">
        <f>O130*1.2</f>
        <v>3.996</v>
      </c>
      <c r="P139" s="90"/>
      <c r="Q139" s="91"/>
      <c r="R139" s="18" t="s">
        <v>9</v>
      </c>
      <c r="S139" s="2" t="s">
        <v>13</v>
      </c>
      <c r="T139" s="75"/>
    </row>
    <row r="140" spans="1:25" ht="15" customHeight="1" thickBot="1" x14ac:dyDescent="0.3">
      <c r="A140" s="113"/>
      <c r="B140" s="44"/>
      <c r="C140" s="44"/>
      <c r="D140" s="44"/>
      <c r="E140" s="44"/>
      <c r="F140" s="44"/>
      <c r="G140" s="44"/>
      <c r="H140" s="188">
        <f>(J140*I140)+(L140*M140)+(N140*O140)+(P140*Q140)</f>
        <v>0</v>
      </c>
      <c r="I140" s="16">
        <f>I130*1.2</f>
        <v>35.94</v>
      </c>
      <c r="J140" s="260"/>
      <c r="K140" s="261"/>
      <c r="L140" s="262"/>
      <c r="M140" s="24">
        <f>M130*1.2</f>
        <v>3.3</v>
      </c>
      <c r="N140" s="264"/>
      <c r="O140" s="24">
        <f>O130*1.2</f>
        <v>3.996</v>
      </c>
      <c r="P140" s="92"/>
      <c r="Q140" s="93"/>
      <c r="R140" s="19" t="s">
        <v>18</v>
      </c>
      <c r="S140" s="20" t="s">
        <v>14</v>
      </c>
      <c r="T140" s="76"/>
    </row>
    <row r="141" spans="1:25" ht="17.25" customHeight="1" thickBot="1" x14ac:dyDescent="0.3">
      <c r="A141" s="113"/>
      <c r="B141" s="44"/>
      <c r="C141" s="44"/>
      <c r="D141" s="44"/>
      <c r="E141" s="44"/>
      <c r="F141" s="44"/>
      <c r="G141" s="44"/>
      <c r="H141" s="29">
        <f>SUM(H130:H140)</f>
        <v>0</v>
      </c>
      <c r="I141" s="77" t="s">
        <v>52</v>
      </c>
      <c r="J141" s="78"/>
      <c r="K141" s="78"/>
      <c r="L141" s="78"/>
      <c r="M141" s="78"/>
      <c r="N141" s="78"/>
      <c r="O141" s="78"/>
      <c r="P141" s="78"/>
      <c r="Q141" s="78"/>
      <c r="R141" s="78"/>
      <c r="S141" s="78"/>
      <c r="T141" s="79"/>
    </row>
    <row r="142" spans="1:25" ht="15" customHeight="1" thickBot="1" x14ac:dyDescent="0.3">
      <c r="A142" s="114"/>
      <c r="B142" s="115"/>
      <c r="C142" s="115"/>
      <c r="D142" s="115"/>
      <c r="E142" s="115"/>
      <c r="F142" s="115"/>
      <c r="G142" s="115"/>
      <c r="H142" s="127" t="s">
        <v>49</v>
      </c>
      <c r="I142" s="128"/>
      <c r="J142" s="128"/>
      <c r="K142" s="273"/>
      <c r="L142" s="273"/>
      <c r="M142" s="273"/>
      <c r="N142" s="273"/>
      <c r="O142" s="273"/>
      <c r="P142" s="273"/>
      <c r="Q142" s="273"/>
      <c r="R142" s="273"/>
      <c r="S142" s="273"/>
      <c r="T142" s="274"/>
    </row>
    <row r="143" spans="1:25" ht="5.25" customHeight="1" thickBot="1" x14ac:dyDescent="0.3">
      <c r="A143" s="44"/>
      <c r="B143" s="44"/>
      <c r="C143" s="44"/>
      <c r="D143" s="44"/>
      <c r="E143" s="44"/>
      <c r="F143" s="44"/>
      <c r="G143" s="44"/>
      <c r="H143" s="44"/>
      <c r="I143" s="44"/>
      <c r="J143" s="44"/>
      <c r="K143" s="44"/>
      <c r="L143" s="44"/>
      <c r="M143" s="44"/>
      <c r="N143" s="44"/>
      <c r="O143" s="44"/>
      <c r="P143" s="44"/>
      <c r="Q143" s="44"/>
      <c r="R143" s="44"/>
      <c r="S143" s="44"/>
      <c r="T143" s="44"/>
    </row>
    <row r="144" spans="1:25" ht="14.25" customHeight="1" thickBot="1" x14ac:dyDescent="0.3">
      <c r="A144" s="84" t="s">
        <v>39</v>
      </c>
      <c r="B144" s="85"/>
      <c r="C144" s="94" t="s">
        <v>120</v>
      </c>
      <c r="D144" s="95"/>
      <c r="E144" s="95"/>
      <c r="F144" s="95"/>
      <c r="G144" s="96"/>
      <c r="H144" s="45" t="s">
        <v>28</v>
      </c>
      <c r="I144" s="47" t="s">
        <v>45</v>
      </c>
      <c r="J144" s="48"/>
      <c r="K144" s="51" t="s">
        <v>46</v>
      </c>
      <c r="L144" s="51"/>
      <c r="M144" s="51"/>
      <c r="N144" s="51"/>
      <c r="O144" s="51"/>
      <c r="P144" s="51"/>
      <c r="Q144" s="51"/>
      <c r="R144" s="52" t="s">
        <v>31</v>
      </c>
      <c r="S144" s="53"/>
      <c r="T144" s="54"/>
    </row>
    <row r="145" spans="1:25" s="10" customFormat="1" ht="19.5" customHeight="1" x14ac:dyDescent="0.2">
      <c r="A145" s="86"/>
      <c r="B145" s="87"/>
      <c r="C145" s="97"/>
      <c r="D145" s="98"/>
      <c r="E145" s="98"/>
      <c r="F145" s="98"/>
      <c r="G145" s="99"/>
      <c r="H145" s="46"/>
      <c r="I145" s="49"/>
      <c r="J145" s="50"/>
      <c r="K145" s="61" t="s">
        <v>41</v>
      </c>
      <c r="L145" s="62"/>
      <c r="M145" s="63"/>
      <c r="N145" s="64" t="s">
        <v>42</v>
      </c>
      <c r="O145" s="65"/>
      <c r="P145" s="61" t="s">
        <v>43</v>
      </c>
      <c r="Q145" s="66"/>
      <c r="R145" s="55"/>
      <c r="S145" s="56"/>
      <c r="T145" s="57"/>
    </row>
    <row r="146" spans="1:25" ht="34.5" thickBot="1" x14ac:dyDescent="0.3">
      <c r="A146" s="67" t="s">
        <v>119</v>
      </c>
      <c r="B146" s="68"/>
      <c r="C146" s="100"/>
      <c r="D146" s="101"/>
      <c r="E146" s="101"/>
      <c r="F146" s="101"/>
      <c r="G146" s="102"/>
      <c r="H146" s="46"/>
      <c r="I146" s="12" t="s">
        <v>47</v>
      </c>
      <c r="J146" s="15" t="s">
        <v>27</v>
      </c>
      <c r="K146" s="21" t="s">
        <v>40</v>
      </c>
      <c r="L146" s="25" t="s">
        <v>44</v>
      </c>
      <c r="M146" s="22" t="s">
        <v>47</v>
      </c>
      <c r="N146" s="27" t="s">
        <v>44</v>
      </c>
      <c r="O146" s="22" t="s">
        <v>47</v>
      </c>
      <c r="P146" s="27" t="s">
        <v>44</v>
      </c>
      <c r="Q146" s="22" t="s">
        <v>47</v>
      </c>
      <c r="R146" s="58"/>
      <c r="S146" s="59"/>
      <c r="T146" s="60"/>
    </row>
    <row r="147" spans="1:25" ht="15" customHeight="1" x14ac:dyDescent="0.25">
      <c r="A147" s="69"/>
      <c r="B147" s="70"/>
      <c r="C147" s="70"/>
      <c r="D147" s="70"/>
      <c r="E147" s="70"/>
      <c r="F147" s="70"/>
      <c r="G147" s="70"/>
      <c r="H147" s="187">
        <f>(J147*I147)+(L147*M147)+(N147*O147)+(P147*Q147)</f>
        <v>0</v>
      </c>
      <c r="I147" s="11">
        <v>19.600000000000001</v>
      </c>
      <c r="J147" s="257"/>
      <c r="K147" s="258"/>
      <c r="L147" s="259"/>
      <c r="M147" s="23">
        <v>2.75</v>
      </c>
      <c r="N147" s="263"/>
      <c r="O147" s="23">
        <v>3.33</v>
      </c>
      <c r="P147" s="263"/>
      <c r="Q147" s="31">
        <v>3.33</v>
      </c>
      <c r="R147" s="17" t="s">
        <v>3</v>
      </c>
      <c r="S147" s="43" t="s">
        <v>21</v>
      </c>
      <c r="T147" s="73" t="s">
        <v>19</v>
      </c>
    </row>
    <row r="148" spans="1:25" ht="15" customHeight="1" x14ac:dyDescent="0.25">
      <c r="A148" s="69"/>
      <c r="B148" s="70"/>
      <c r="C148" s="70"/>
      <c r="D148" s="70"/>
      <c r="E148" s="70"/>
      <c r="F148" s="70"/>
      <c r="G148" s="70"/>
      <c r="H148" s="187">
        <f t="shared" ref="H148:H150" si="14">(J148*I148)+(L148*M148)+(N148*O148)+(P148*Q148)</f>
        <v>0</v>
      </c>
      <c r="I148" s="11">
        <f>I147</f>
        <v>19.600000000000001</v>
      </c>
      <c r="J148" s="257"/>
      <c r="K148" s="258"/>
      <c r="L148" s="259"/>
      <c r="M148" s="23">
        <f>M147</f>
        <v>2.75</v>
      </c>
      <c r="N148" s="263"/>
      <c r="O148" s="23">
        <f>O147</f>
        <v>3.33</v>
      </c>
      <c r="P148" s="263"/>
      <c r="Q148" s="23">
        <f>Q147</f>
        <v>3.33</v>
      </c>
      <c r="R148" s="18" t="s">
        <v>4</v>
      </c>
      <c r="S148" s="2" t="s">
        <v>22</v>
      </c>
      <c r="T148" s="74"/>
    </row>
    <row r="149" spans="1:25" ht="15" customHeight="1" x14ac:dyDescent="0.25">
      <c r="A149" s="69"/>
      <c r="B149" s="70"/>
      <c r="C149" s="70"/>
      <c r="D149" s="70"/>
      <c r="E149" s="70"/>
      <c r="F149" s="70"/>
      <c r="G149" s="70"/>
      <c r="H149" s="187">
        <f t="shared" si="14"/>
        <v>0</v>
      </c>
      <c r="I149" s="11">
        <f>I147</f>
        <v>19.600000000000001</v>
      </c>
      <c r="J149" s="257"/>
      <c r="K149" s="258"/>
      <c r="L149" s="259"/>
      <c r="M149" s="23">
        <f>M147</f>
        <v>2.75</v>
      </c>
      <c r="N149" s="263"/>
      <c r="O149" s="23">
        <f>O147</f>
        <v>3.33</v>
      </c>
      <c r="P149" s="263"/>
      <c r="Q149" s="23">
        <f>Q147</f>
        <v>3.33</v>
      </c>
      <c r="R149" s="18" t="s">
        <v>5</v>
      </c>
      <c r="S149" s="2" t="s">
        <v>23</v>
      </c>
      <c r="T149" s="74"/>
    </row>
    <row r="150" spans="1:25" ht="15" customHeight="1" x14ac:dyDescent="0.25">
      <c r="A150" s="69"/>
      <c r="B150" s="70"/>
      <c r="C150" s="70"/>
      <c r="D150" s="70"/>
      <c r="E150" s="70"/>
      <c r="F150" s="70"/>
      <c r="G150" s="70"/>
      <c r="H150" s="187">
        <f t="shared" si="14"/>
        <v>0</v>
      </c>
      <c r="I150" s="11">
        <f>I147</f>
        <v>19.600000000000001</v>
      </c>
      <c r="J150" s="257"/>
      <c r="K150" s="258"/>
      <c r="L150" s="259"/>
      <c r="M150" s="23">
        <f>M147</f>
        <v>2.75</v>
      </c>
      <c r="N150" s="263"/>
      <c r="O150" s="23">
        <f>O147</f>
        <v>3.33</v>
      </c>
      <c r="P150" s="263"/>
      <c r="Q150" s="23">
        <f>Q147</f>
        <v>3.33</v>
      </c>
      <c r="R150" s="18" t="s">
        <v>6</v>
      </c>
      <c r="S150" s="2" t="s">
        <v>24</v>
      </c>
      <c r="T150" s="74"/>
    </row>
    <row r="151" spans="1:25" ht="15" customHeight="1" x14ac:dyDescent="0.25">
      <c r="A151" s="69"/>
      <c r="B151" s="70"/>
      <c r="C151" s="70"/>
      <c r="D151" s="70"/>
      <c r="E151" s="70"/>
      <c r="F151" s="70"/>
      <c r="G151" s="70"/>
      <c r="H151" s="187">
        <f>(J151*I151)+(L151*M151)+(N151*O151)+(P151*Q151)</f>
        <v>0</v>
      </c>
      <c r="I151" s="11">
        <f>I147</f>
        <v>19.600000000000001</v>
      </c>
      <c r="J151" s="257"/>
      <c r="K151" s="258"/>
      <c r="L151" s="259"/>
      <c r="M151" s="23">
        <f>M147</f>
        <v>2.75</v>
      </c>
      <c r="N151" s="263"/>
      <c r="O151" s="23">
        <f>O147</f>
        <v>3.33</v>
      </c>
      <c r="P151" s="263"/>
      <c r="Q151" s="23">
        <f>Q147</f>
        <v>3.33</v>
      </c>
      <c r="R151" s="18" t="s">
        <v>7</v>
      </c>
      <c r="S151" s="2" t="s">
        <v>25</v>
      </c>
      <c r="T151" s="74"/>
      <c r="Y151" s="4"/>
    </row>
    <row r="152" spans="1:25" ht="15" customHeight="1" x14ac:dyDescent="0.25">
      <c r="A152" s="69"/>
      <c r="B152" s="70"/>
      <c r="C152" s="70"/>
      <c r="D152" s="70"/>
      <c r="E152" s="70"/>
      <c r="F152" s="70"/>
      <c r="G152" s="70"/>
      <c r="H152" s="187">
        <f t="shared" ref="H152:H156" si="15">(J152*I152)+(L152*M152)+(N152*O152)+(P152*Q152)</f>
        <v>0</v>
      </c>
      <c r="I152" s="11">
        <f>I147</f>
        <v>19.600000000000001</v>
      </c>
      <c r="J152" s="257"/>
      <c r="K152" s="258"/>
      <c r="L152" s="259"/>
      <c r="M152" s="23">
        <f>M147</f>
        <v>2.75</v>
      </c>
      <c r="N152" s="263"/>
      <c r="O152" s="23">
        <f>O147</f>
        <v>3.33</v>
      </c>
      <c r="P152" s="263"/>
      <c r="Q152" s="23">
        <f>Q147</f>
        <v>3.33</v>
      </c>
      <c r="R152" s="18" t="s">
        <v>8</v>
      </c>
      <c r="S152" s="2" t="s">
        <v>26</v>
      </c>
      <c r="T152" s="74"/>
    </row>
    <row r="153" spans="1:25" ht="15" customHeight="1" x14ac:dyDescent="0.25">
      <c r="A153" s="69"/>
      <c r="B153" s="70"/>
      <c r="C153" s="70"/>
      <c r="D153" s="70"/>
      <c r="E153" s="70"/>
      <c r="F153" s="70"/>
      <c r="G153" s="70"/>
      <c r="H153" s="187">
        <f t="shared" si="15"/>
        <v>0</v>
      </c>
      <c r="I153" s="11">
        <f>I147*1.2</f>
        <v>23.52</v>
      </c>
      <c r="J153" s="257"/>
      <c r="K153" s="258"/>
      <c r="L153" s="259"/>
      <c r="M153" s="23">
        <f>M147*1.2</f>
        <v>3.3</v>
      </c>
      <c r="N153" s="263"/>
      <c r="O153" s="23">
        <f>O147*1.2</f>
        <v>3.996</v>
      </c>
      <c r="P153" s="263"/>
      <c r="Q153" s="23">
        <f>Q147*1.2</f>
        <v>3.996</v>
      </c>
      <c r="R153" s="18" t="s">
        <v>15</v>
      </c>
      <c r="S153" s="2" t="s">
        <v>10</v>
      </c>
      <c r="T153" s="75" t="s">
        <v>20</v>
      </c>
    </row>
    <row r="154" spans="1:25" ht="15" customHeight="1" x14ac:dyDescent="0.25">
      <c r="A154" s="69"/>
      <c r="B154" s="70"/>
      <c r="C154" s="70"/>
      <c r="D154" s="70"/>
      <c r="E154" s="70"/>
      <c r="F154" s="70"/>
      <c r="G154" s="70"/>
      <c r="H154" s="187">
        <f t="shared" si="15"/>
        <v>0</v>
      </c>
      <c r="I154" s="11">
        <f>I147*1.2</f>
        <v>23.52</v>
      </c>
      <c r="J154" s="257"/>
      <c r="K154" s="258"/>
      <c r="L154" s="259"/>
      <c r="M154" s="23">
        <f>M147*1.2</f>
        <v>3.3</v>
      </c>
      <c r="N154" s="263"/>
      <c r="O154" s="23">
        <f>O147*1.2</f>
        <v>3.996</v>
      </c>
      <c r="P154" s="263"/>
      <c r="Q154" s="23">
        <f>Q147*1.2</f>
        <v>3.996</v>
      </c>
      <c r="R154" s="18" t="s">
        <v>16</v>
      </c>
      <c r="S154" s="2" t="s">
        <v>11</v>
      </c>
      <c r="T154" s="75"/>
    </row>
    <row r="155" spans="1:25" ht="15" customHeight="1" x14ac:dyDescent="0.25">
      <c r="A155" s="69"/>
      <c r="B155" s="70"/>
      <c r="C155" s="70"/>
      <c r="D155" s="70"/>
      <c r="E155" s="70"/>
      <c r="F155" s="70"/>
      <c r="G155" s="70"/>
      <c r="H155" s="187">
        <f t="shared" si="15"/>
        <v>0</v>
      </c>
      <c r="I155" s="11">
        <f>I147*1.2</f>
        <v>23.52</v>
      </c>
      <c r="J155" s="257"/>
      <c r="K155" s="258"/>
      <c r="L155" s="259"/>
      <c r="M155" s="23">
        <f>M147*1.2</f>
        <v>3.3</v>
      </c>
      <c r="N155" s="263"/>
      <c r="O155" s="23">
        <f>O147*1.2</f>
        <v>3.996</v>
      </c>
      <c r="P155" s="263"/>
      <c r="Q155" s="23">
        <f>Q147*1.2</f>
        <v>3.996</v>
      </c>
      <c r="R155" s="18" t="s">
        <v>17</v>
      </c>
      <c r="S155" s="2" t="s">
        <v>12</v>
      </c>
      <c r="T155" s="75"/>
    </row>
    <row r="156" spans="1:25" ht="15" customHeight="1" x14ac:dyDescent="0.25">
      <c r="A156" s="69"/>
      <c r="B156" s="70"/>
      <c r="C156" s="70"/>
      <c r="D156" s="70"/>
      <c r="E156" s="70"/>
      <c r="F156" s="70"/>
      <c r="G156" s="70"/>
      <c r="H156" s="187">
        <f t="shared" si="15"/>
        <v>0</v>
      </c>
      <c r="I156" s="11">
        <f>I147*1.2</f>
        <v>23.52</v>
      </c>
      <c r="J156" s="257"/>
      <c r="K156" s="258"/>
      <c r="L156" s="259"/>
      <c r="M156" s="23">
        <f>M147*1.2</f>
        <v>3.3</v>
      </c>
      <c r="N156" s="263"/>
      <c r="O156" s="23">
        <f>O147*1.2</f>
        <v>3.996</v>
      </c>
      <c r="P156" s="263"/>
      <c r="Q156" s="23">
        <f>Q147*1.2</f>
        <v>3.996</v>
      </c>
      <c r="R156" s="18" t="s">
        <v>9</v>
      </c>
      <c r="S156" s="2" t="s">
        <v>13</v>
      </c>
      <c r="T156" s="75"/>
    </row>
    <row r="157" spans="1:25" ht="15" customHeight="1" thickBot="1" x14ac:dyDescent="0.3">
      <c r="A157" s="69"/>
      <c r="B157" s="70"/>
      <c r="C157" s="70"/>
      <c r="D157" s="70"/>
      <c r="E157" s="70"/>
      <c r="F157" s="70"/>
      <c r="G157" s="70"/>
      <c r="H157" s="188">
        <f>(J157*I157)+(L157*M157)+(N157*O157)+(P157*Q157)</f>
        <v>0</v>
      </c>
      <c r="I157" s="16">
        <f>I147*1.2</f>
        <v>23.52</v>
      </c>
      <c r="J157" s="260"/>
      <c r="K157" s="261"/>
      <c r="L157" s="262"/>
      <c r="M157" s="24">
        <f>M147*1.2</f>
        <v>3.3</v>
      </c>
      <c r="N157" s="264"/>
      <c r="O157" s="24">
        <f>O147*1.2</f>
        <v>3.996</v>
      </c>
      <c r="P157" s="264"/>
      <c r="Q157" s="24">
        <f>Q147*1.2</f>
        <v>3.996</v>
      </c>
      <c r="R157" s="19" t="s">
        <v>18</v>
      </c>
      <c r="S157" s="20" t="s">
        <v>14</v>
      </c>
      <c r="T157" s="76"/>
    </row>
    <row r="158" spans="1:25" ht="17.25" customHeight="1" thickBot="1" x14ac:dyDescent="0.3">
      <c r="A158" s="69"/>
      <c r="B158" s="70"/>
      <c r="C158" s="70"/>
      <c r="D158" s="70"/>
      <c r="E158" s="70"/>
      <c r="F158" s="70"/>
      <c r="G158" s="70"/>
      <c r="H158" s="29">
        <f>SUM(H147:H157)</f>
        <v>0</v>
      </c>
      <c r="I158" s="77" t="s">
        <v>52</v>
      </c>
      <c r="J158" s="78"/>
      <c r="K158" s="78"/>
      <c r="L158" s="78"/>
      <c r="M158" s="78"/>
      <c r="N158" s="78"/>
      <c r="O158" s="78"/>
      <c r="P158" s="78"/>
      <c r="Q158" s="78"/>
      <c r="R158" s="78"/>
      <c r="S158" s="78"/>
      <c r="T158" s="79"/>
    </row>
    <row r="159" spans="1:25" ht="15" customHeight="1" x14ac:dyDescent="0.25">
      <c r="A159" s="69"/>
      <c r="B159" s="70"/>
      <c r="C159" s="70"/>
      <c r="D159" s="70"/>
      <c r="E159" s="70"/>
      <c r="F159" s="70"/>
      <c r="G159" s="70"/>
      <c r="H159" s="80" t="s">
        <v>48</v>
      </c>
      <c r="I159" s="81"/>
      <c r="J159" s="81"/>
      <c r="K159" s="265"/>
      <c r="L159" s="265"/>
      <c r="M159" s="265"/>
      <c r="N159" s="265"/>
      <c r="O159" s="265"/>
      <c r="P159" s="265"/>
      <c r="Q159" s="265"/>
      <c r="R159" s="265"/>
      <c r="S159" s="265"/>
      <c r="T159" s="266"/>
    </row>
    <row r="160" spans="1:25" ht="15" customHeight="1" thickBot="1" x14ac:dyDescent="0.3">
      <c r="A160" s="71"/>
      <c r="B160" s="72"/>
      <c r="C160" s="72"/>
      <c r="D160" s="72"/>
      <c r="E160" s="72"/>
      <c r="F160" s="72"/>
      <c r="G160" s="72"/>
      <c r="H160" s="82" t="s">
        <v>49</v>
      </c>
      <c r="I160" s="83"/>
      <c r="J160" s="83"/>
      <c r="K160" s="267"/>
      <c r="L160" s="267"/>
      <c r="M160" s="267"/>
      <c r="N160" s="267"/>
      <c r="O160" s="267"/>
      <c r="P160" s="267"/>
      <c r="Q160" s="267"/>
      <c r="R160" s="267"/>
      <c r="S160" s="267"/>
      <c r="T160" s="268"/>
    </row>
    <row r="161" spans="1:25" ht="24.75" customHeight="1" thickBot="1" x14ac:dyDescent="0.3">
      <c r="A161" s="44"/>
      <c r="B161" s="44"/>
      <c r="C161" s="44"/>
      <c r="D161" s="44"/>
      <c r="E161" s="44"/>
      <c r="F161" s="44"/>
      <c r="G161" s="44"/>
      <c r="H161" s="44"/>
      <c r="I161" s="44"/>
      <c r="J161" s="44"/>
      <c r="K161" s="44"/>
      <c r="L161" s="44"/>
      <c r="M161" s="44"/>
      <c r="N161" s="44"/>
      <c r="O161" s="44"/>
      <c r="P161" s="44"/>
      <c r="Q161" s="44"/>
      <c r="R161" s="44"/>
      <c r="S161" s="44"/>
      <c r="T161" s="44"/>
    </row>
    <row r="162" spans="1:25" ht="14.25" customHeight="1" thickBot="1" x14ac:dyDescent="0.3">
      <c r="A162" s="84" t="s">
        <v>39</v>
      </c>
      <c r="B162" s="85"/>
      <c r="C162" s="94" t="s">
        <v>121</v>
      </c>
      <c r="D162" s="95"/>
      <c r="E162" s="95"/>
      <c r="F162" s="95"/>
      <c r="G162" s="96"/>
      <c r="H162" s="45" t="s">
        <v>28</v>
      </c>
      <c r="I162" s="47" t="s">
        <v>45</v>
      </c>
      <c r="J162" s="48"/>
      <c r="K162" s="51" t="s">
        <v>46</v>
      </c>
      <c r="L162" s="51"/>
      <c r="M162" s="51"/>
      <c r="N162" s="51"/>
      <c r="O162" s="51"/>
      <c r="P162" s="51"/>
      <c r="Q162" s="51"/>
      <c r="R162" s="52" t="s">
        <v>31</v>
      </c>
      <c r="S162" s="53"/>
      <c r="T162" s="54"/>
    </row>
    <row r="163" spans="1:25" s="10" customFormat="1" ht="19.5" customHeight="1" x14ac:dyDescent="0.2">
      <c r="A163" s="86"/>
      <c r="B163" s="87"/>
      <c r="C163" s="97"/>
      <c r="D163" s="98"/>
      <c r="E163" s="98"/>
      <c r="F163" s="98"/>
      <c r="G163" s="99"/>
      <c r="H163" s="46"/>
      <c r="I163" s="49"/>
      <c r="J163" s="50"/>
      <c r="K163" s="61" t="s">
        <v>41</v>
      </c>
      <c r="L163" s="62"/>
      <c r="M163" s="63"/>
      <c r="N163" s="64" t="s">
        <v>42</v>
      </c>
      <c r="O163" s="65"/>
      <c r="P163" s="61" t="s">
        <v>43</v>
      </c>
      <c r="Q163" s="66"/>
      <c r="R163" s="55"/>
      <c r="S163" s="56"/>
      <c r="T163" s="57"/>
    </row>
    <row r="164" spans="1:25" ht="34.5" thickBot="1" x14ac:dyDescent="0.3">
      <c r="A164" s="67" t="s">
        <v>122</v>
      </c>
      <c r="B164" s="68"/>
      <c r="C164" s="100"/>
      <c r="D164" s="101"/>
      <c r="E164" s="101"/>
      <c r="F164" s="101"/>
      <c r="G164" s="102"/>
      <c r="H164" s="46"/>
      <c r="I164" s="12" t="s">
        <v>47</v>
      </c>
      <c r="J164" s="15" t="s">
        <v>27</v>
      </c>
      <c r="K164" s="21" t="s">
        <v>40</v>
      </c>
      <c r="L164" s="25" t="s">
        <v>44</v>
      </c>
      <c r="M164" s="22" t="s">
        <v>47</v>
      </c>
      <c r="N164" s="27" t="s">
        <v>44</v>
      </c>
      <c r="O164" s="22" t="s">
        <v>47</v>
      </c>
      <c r="P164" s="27" t="s">
        <v>44</v>
      </c>
      <c r="Q164" s="22" t="s">
        <v>47</v>
      </c>
      <c r="R164" s="58"/>
      <c r="S164" s="59"/>
      <c r="T164" s="60"/>
    </row>
    <row r="165" spans="1:25" ht="15" customHeight="1" x14ac:dyDescent="0.25">
      <c r="A165" s="69"/>
      <c r="B165" s="70"/>
      <c r="C165" s="70"/>
      <c r="D165" s="70"/>
      <c r="E165" s="70"/>
      <c r="F165" s="70"/>
      <c r="G165" s="70"/>
      <c r="H165" s="187">
        <f>(J165*I165)+(L165*M165)+(N165*O165)+(P165*Q165)</f>
        <v>0</v>
      </c>
      <c r="I165" s="11">
        <v>19.600000000000001</v>
      </c>
      <c r="J165" s="257"/>
      <c r="K165" s="258"/>
      <c r="L165" s="259"/>
      <c r="M165" s="23">
        <v>2.75</v>
      </c>
      <c r="N165" s="263"/>
      <c r="O165" s="23">
        <v>3.33</v>
      </c>
      <c r="P165" s="263"/>
      <c r="Q165" s="31">
        <v>3.33</v>
      </c>
      <c r="R165" s="17" t="s">
        <v>3</v>
      </c>
      <c r="S165" s="43" t="s">
        <v>21</v>
      </c>
      <c r="T165" s="73" t="s">
        <v>19</v>
      </c>
    </row>
    <row r="166" spans="1:25" ht="15" customHeight="1" x14ac:dyDescent="0.25">
      <c r="A166" s="69"/>
      <c r="B166" s="70"/>
      <c r="C166" s="70"/>
      <c r="D166" s="70"/>
      <c r="E166" s="70"/>
      <c r="F166" s="70"/>
      <c r="G166" s="70"/>
      <c r="H166" s="187">
        <f t="shared" ref="H166:H168" si="16">(J166*I166)+(L166*M166)+(N166*O166)+(P166*Q166)</f>
        <v>0</v>
      </c>
      <c r="I166" s="11">
        <f>I165</f>
        <v>19.600000000000001</v>
      </c>
      <c r="J166" s="257"/>
      <c r="K166" s="258"/>
      <c r="L166" s="259"/>
      <c r="M166" s="23">
        <f>M165</f>
        <v>2.75</v>
      </c>
      <c r="N166" s="263"/>
      <c r="O166" s="23">
        <f>O165</f>
        <v>3.33</v>
      </c>
      <c r="P166" s="263"/>
      <c r="Q166" s="23">
        <f>Q165</f>
        <v>3.33</v>
      </c>
      <c r="R166" s="18" t="s">
        <v>4</v>
      </c>
      <c r="S166" s="2" t="s">
        <v>22</v>
      </c>
      <c r="T166" s="74"/>
    </row>
    <row r="167" spans="1:25" ht="15" customHeight="1" x14ac:dyDescent="0.25">
      <c r="A167" s="69"/>
      <c r="B167" s="70"/>
      <c r="C167" s="70"/>
      <c r="D167" s="70"/>
      <c r="E167" s="70"/>
      <c r="F167" s="70"/>
      <c r="G167" s="70"/>
      <c r="H167" s="187">
        <f t="shared" si="16"/>
        <v>0</v>
      </c>
      <c r="I167" s="11">
        <f>I165</f>
        <v>19.600000000000001</v>
      </c>
      <c r="J167" s="257"/>
      <c r="K167" s="258"/>
      <c r="L167" s="259"/>
      <c r="M167" s="23">
        <f>M165</f>
        <v>2.75</v>
      </c>
      <c r="N167" s="263"/>
      <c r="O167" s="23">
        <f>O165</f>
        <v>3.33</v>
      </c>
      <c r="P167" s="263"/>
      <c r="Q167" s="23">
        <f>Q165</f>
        <v>3.33</v>
      </c>
      <c r="R167" s="18" t="s">
        <v>5</v>
      </c>
      <c r="S167" s="2" t="s">
        <v>23</v>
      </c>
      <c r="T167" s="74"/>
    </row>
    <row r="168" spans="1:25" ht="15" customHeight="1" x14ac:dyDescent="0.25">
      <c r="A168" s="69"/>
      <c r="B168" s="70"/>
      <c r="C168" s="70"/>
      <c r="D168" s="70"/>
      <c r="E168" s="70"/>
      <c r="F168" s="70"/>
      <c r="G168" s="70"/>
      <c r="H168" s="187">
        <f t="shared" si="16"/>
        <v>0</v>
      </c>
      <c r="I168" s="11">
        <f>I165</f>
        <v>19.600000000000001</v>
      </c>
      <c r="J168" s="257"/>
      <c r="K168" s="258"/>
      <c r="L168" s="259"/>
      <c r="M168" s="23">
        <f>M165</f>
        <v>2.75</v>
      </c>
      <c r="N168" s="263"/>
      <c r="O168" s="23">
        <f>O165</f>
        <v>3.33</v>
      </c>
      <c r="P168" s="263"/>
      <c r="Q168" s="23">
        <f>Q165</f>
        <v>3.33</v>
      </c>
      <c r="R168" s="18" t="s">
        <v>6</v>
      </c>
      <c r="S168" s="2" t="s">
        <v>24</v>
      </c>
      <c r="T168" s="74"/>
    </row>
    <row r="169" spans="1:25" ht="15" customHeight="1" x14ac:dyDescent="0.25">
      <c r="A169" s="69"/>
      <c r="B169" s="70"/>
      <c r="C169" s="70"/>
      <c r="D169" s="70"/>
      <c r="E169" s="70"/>
      <c r="F169" s="70"/>
      <c r="G169" s="70"/>
      <c r="H169" s="187">
        <f>(J169*I169)+(L169*M169)+(N169*O169)+(P169*Q169)</f>
        <v>0</v>
      </c>
      <c r="I169" s="11">
        <f>I165</f>
        <v>19.600000000000001</v>
      </c>
      <c r="J169" s="257"/>
      <c r="K169" s="258"/>
      <c r="L169" s="259"/>
      <c r="M169" s="23">
        <f>M165</f>
        <v>2.75</v>
      </c>
      <c r="N169" s="263"/>
      <c r="O169" s="23">
        <f>O165</f>
        <v>3.33</v>
      </c>
      <c r="P169" s="263"/>
      <c r="Q169" s="23">
        <f>Q165</f>
        <v>3.33</v>
      </c>
      <c r="R169" s="18" t="s">
        <v>7</v>
      </c>
      <c r="S169" s="2" t="s">
        <v>25</v>
      </c>
      <c r="T169" s="74"/>
      <c r="Y169" s="4"/>
    </row>
    <row r="170" spans="1:25" ht="15" customHeight="1" x14ac:dyDescent="0.25">
      <c r="A170" s="69"/>
      <c r="B170" s="70"/>
      <c r="C170" s="70"/>
      <c r="D170" s="70"/>
      <c r="E170" s="70"/>
      <c r="F170" s="70"/>
      <c r="G170" s="70"/>
      <c r="H170" s="187">
        <f t="shared" ref="H170:H174" si="17">(J170*I170)+(L170*M170)+(N170*O170)+(P170*Q170)</f>
        <v>0</v>
      </c>
      <c r="I170" s="11">
        <f>I165</f>
        <v>19.600000000000001</v>
      </c>
      <c r="J170" s="257"/>
      <c r="K170" s="258"/>
      <c r="L170" s="259"/>
      <c r="M170" s="23">
        <f>M165</f>
        <v>2.75</v>
      </c>
      <c r="N170" s="263"/>
      <c r="O170" s="23">
        <f>O165</f>
        <v>3.33</v>
      </c>
      <c r="P170" s="263"/>
      <c r="Q170" s="23">
        <f>Q165</f>
        <v>3.33</v>
      </c>
      <c r="R170" s="18" t="s">
        <v>8</v>
      </c>
      <c r="S170" s="2" t="s">
        <v>26</v>
      </c>
      <c r="T170" s="74"/>
    </row>
    <row r="171" spans="1:25" ht="15" customHeight="1" x14ac:dyDescent="0.25">
      <c r="A171" s="69"/>
      <c r="B171" s="70"/>
      <c r="C171" s="70"/>
      <c r="D171" s="70"/>
      <c r="E171" s="70"/>
      <c r="F171" s="70"/>
      <c r="G171" s="70"/>
      <c r="H171" s="187">
        <f t="shared" si="17"/>
        <v>0</v>
      </c>
      <c r="I171" s="11">
        <f>I165*1.2</f>
        <v>23.52</v>
      </c>
      <c r="J171" s="257"/>
      <c r="K171" s="258"/>
      <c r="L171" s="259"/>
      <c r="M171" s="23">
        <f>M165*1.2</f>
        <v>3.3</v>
      </c>
      <c r="N171" s="263"/>
      <c r="O171" s="23">
        <f>O165*1.2</f>
        <v>3.996</v>
      </c>
      <c r="P171" s="263"/>
      <c r="Q171" s="23">
        <f>Q165*1.2</f>
        <v>3.996</v>
      </c>
      <c r="R171" s="18" t="s">
        <v>15</v>
      </c>
      <c r="S171" s="2" t="s">
        <v>10</v>
      </c>
      <c r="T171" s="75" t="s">
        <v>20</v>
      </c>
    </row>
    <row r="172" spans="1:25" ht="15" customHeight="1" x14ac:dyDescent="0.25">
      <c r="A172" s="69"/>
      <c r="B172" s="70"/>
      <c r="C172" s="70"/>
      <c r="D172" s="70"/>
      <c r="E172" s="70"/>
      <c r="F172" s="70"/>
      <c r="G172" s="70"/>
      <c r="H172" s="187">
        <f t="shared" si="17"/>
        <v>0</v>
      </c>
      <c r="I172" s="11">
        <f>I165*1.2</f>
        <v>23.52</v>
      </c>
      <c r="J172" s="257"/>
      <c r="K172" s="258"/>
      <c r="L172" s="259"/>
      <c r="M172" s="23">
        <f>M165*1.2</f>
        <v>3.3</v>
      </c>
      <c r="N172" s="263"/>
      <c r="O172" s="23">
        <f>O165*1.2</f>
        <v>3.996</v>
      </c>
      <c r="P172" s="263"/>
      <c r="Q172" s="23">
        <f>Q165*1.2</f>
        <v>3.996</v>
      </c>
      <c r="R172" s="18" t="s">
        <v>16</v>
      </c>
      <c r="S172" s="2" t="s">
        <v>11</v>
      </c>
      <c r="T172" s="75"/>
    </row>
    <row r="173" spans="1:25" ht="15" customHeight="1" x14ac:dyDescent="0.25">
      <c r="A173" s="69"/>
      <c r="B173" s="70"/>
      <c r="C173" s="70"/>
      <c r="D173" s="70"/>
      <c r="E173" s="70"/>
      <c r="F173" s="70"/>
      <c r="G173" s="70"/>
      <c r="H173" s="187">
        <f t="shared" si="17"/>
        <v>0</v>
      </c>
      <c r="I173" s="11">
        <f>I165*1.2</f>
        <v>23.52</v>
      </c>
      <c r="J173" s="257"/>
      <c r="K173" s="258"/>
      <c r="L173" s="259"/>
      <c r="M173" s="23">
        <f>M165*1.2</f>
        <v>3.3</v>
      </c>
      <c r="N173" s="263"/>
      <c r="O173" s="23">
        <f>O165*1.2</f>
        <v>3.996</v>
      </c>
      <c r="P173" s="263"/>
      <c r="Q173" s="23">
        <f>Q165*1.2</f>
        <v>3.996</v>
      </c>
      <c r="R173" s="18" t="s">
        <v>17</v>
      </c>
      <c r="S173" s="2" t="s">
        <v>12</v>
      </c>
      <c r="T173" s="75"/>
    </row>
    <row r="174" spans="1:25" ht="15" customHeight="1" x14ac:dyDescent="0.25">
      <c r="A174" s="69"/>
      <c r="B174" s="70"/>
      <c r="C174" s="70"/>
      <c r="D174" s="70"/>
      <c r="E174" s="70"/>
      <c r="F174" s="70"/>
      <c r="G174" s="70"/>
      <c r="H174" s="187">
        <f t="shared" si="17"/>
        <v>0</v>
      </c>
      <c r="I174" s="11">
        <f>I165*1.2</f>
        <v>23.52</v>
      </c>
      <c r="J174" s="257"/>
      <c r="K174" s="258"/>
      <c r="L174" s="259"/>
      <c r="M174" s="23">
        <f>M165*1.2</f>
        <v>3.3</v>
      </c>
      <c r="N174" s="263"/>
      <c r="O174" s="23">
        <f>O165*1.2</f>
        <v>3.996</v>
      </c>
      <c r="P174" s="263"/>
      <c r="Q174" s="23">
        <f>Q165*1.2</f>
        <v>3.996</v>
      </c>
      <c r="R174" s="18" t="s">
        <v>9</v>
      </c>
      <c r="S174" s="2" t="s">
        <v>13</v>
      </c>
      <c r="T174" s="75"/>
    </row>
    <row r="175" spans="1:25" ht="15" customHeight="1" thickBot="1" x14ac:dyDescent="0.3">
      <c r="A175" s="69"/>
      <c r="B175" s="70"/>
      <c r="C175" s="70"/>
      <c r="D175" s="70"/>
      <c r="E175" s="70"/>
      <c r="F175" s="70"/>
      <c r="G175" s="70"/>
      <c r="H175" s="188">
        <f>(J175*I175)+(L175*M175)+(N175*O175)+(P175*Q175)</f>
        <v>0</v>
      </c>
      <c r="I175" s="16">
        <f>I165*1.2</f>
        <v>23.52</v>
      </c>
      <c r="J175" s="260"/>
      <c r="K175" s="261"/>
      <c r="L175" s="262"/>
      <c r="M175" s="24">
        <f>M165*1.2</f>
        <v>3.3</v>
      </c>
      <c r="N175" s="264"/>
      <c r="O175" s="24">
        <f>O165*1.2</f>
        <v>3.996</v>
      </c>
      <c r="P175" s="264"/>
      <c r="Q175" s="24">
        <f>Q165*1.2</f>
        <v>3.996</v>
      </c>
      <c r="R175" s="19" t="s">
        <v>18</v>
      </c>
      <c r="S175" s="20" t="s">
        <v>14</v>
      </c>
      <c r="T175" s="76"/>
    </row>
    <row r="176" spans="1:25" ht="17.25" customHeight="1" thickBot="1" x14ac:dyDescent="0.3">
      <c r="A176" s="69"/>
      <c r="B176" s="70"/>
      <c r="C176" s="70"/>
      <c r="D176" s="70"/>
      <c r="E176" s="70"/>
      <c r="F176" s="70"/>
      <c r="G176" s="70"/>
      <c r="H176" s="29">
        <f>SUM(H165:H175)</f>
        <v>0</v>
      </c>
      <c r="I176" s="77" t="s">
        <v>52</v>
      </c>
      <c r="J176" s="78"/>
      <c r="K176" s="78"/>
      <c r="L176" s="78"/>
      <c r="M176" s="78"/>
      <c r="N176" s="78"/>
      <c r="O176" s="78"/>
      <c r="P176" s="78"/>
      <c r="Q176" s="78"/>
      <c r="R176" s="78"/>
      <c r="S176" s="78"/>
      <c r="T176" s="79"/>
    </row>
    <row r="177" spans="1:25" ht="15" customHeight="1" x14ac:dyDescent="0.25">
      <c r="A177" s="69"/>
      <c r="B177" s="70"/>
      <c r="C177" s="70"/>
      <c r="D177" s="70"/>
      <c r="E177" s="70"/>
      <c r="F177" s="70"/>
      <c r="G177" s="70"/>
      <c r="H177" s="80" t="s">
        <v>48</v>
      </c>
      <c r="I177" s="81"/>
      <c r="J177" s="81"/>
      <c r="K177" s="265"/>
      <c r="L177" s="265"/>
      <c r="M177" s="265"/>
      <c r="N177" s="265"/>
      <c r="O177" s="265"/>
      <c r="P177" s="265"/>
      <c r="Q177" s="265"/>
      <c r="R177" s="265"/>
      <c r="S177" s="265"/>
      <c r="T177" s="266"/>
    </row>
    <row r="178" spans="1:25" ht="15" customHeight="1" thickBot="1" x14ac:dyDescent="0.3">
      <c r="A178" s="71"/>
      <c r="B178" s="72"/>
      <c r="C178" s="72"/>
      <c r="D178" s="72"/>
      <c r="E178" s="72"/>
      <c r="F178" s="72"/>
      <c r="G178" s="72"/>
      <c r="H178" s="82" t="s">
        <v>49</v>
      </c>
      <c r="I178" s="83"/>
      <c r="J178" s="83"/>
      <c r="K178" s="267"/>
      <c r="L178" s="267"/>
      <c r="M178" s="267"/>
      <c r="N178" s="267"/>
      <c r="O178" s="267"/>
      <c r="P178" s="267"/>
      <c r="Q178" s="267"/>
      <c r="R178" s="267"/>
      <c r="S178" s="267"/>
      <c r="T178" s="268"/>
    </row>
    <row r="179" spans="1:25" ht="28.5" customHeight="1" thickBot="1" x14ac:dyDescent="0.3">
      <c r="A179" s="44"/>
      <c r="B179" s="44"/>
      <c r="C179" s="44"/>
      <c r="D179" s="44"/>
      <c r="E179" s="44"/>
      <c r="F179" s="44"/>
      <c r="G179" s="44"/>
      <c r="H179" s="44"/>
      <c r="I179" s="44"/>
      <c r="J179" s="44"/>
      <c r="K179" s="44"/>
      <c r="L179" s="44"/>
      <c r="M179" s="44"/>
      <c r="N179" s="44"/>
      <c r="O179" s="44"/>
      <c r="P179" s="44"/>
      <c r="Q179" s="44"/>
      <c r="R179" s="44"/>
      <c r="S179" s="44"/>
      <c r="T179" s="44"/>
    </row>
    <row r="180" spans="1:25" ht="14.25" customHeight="1" thickBot="1" x14ac:dyDescent="0.3">
      <c r="A180" s="84" t="s">
        <v>39</v>
      </c>
      <c r="B180" s="85"/>
      <c r="C180" s="94" t="s">
        <v>112</v>
      </c>
      <c r="D180" s="95"/>
      <c r="E180" s="95"/>
      <c r="F180" s="95"/>
      <c r="G180" s="96"/>
      <c r="H180" s="45" t="s">
        <v>28</v>
      </c>
      <c r="I180" s="47" t="s">
        <v>45</v>
      </c>
      <c r="J180" s="48"/>
      <c r="K180" s="51" t="s">
        <v>46</v>
      </c>
      <c r="L180" s="51"/>
      <c r="M180" s="51"/>
      <c r="N180" s="51"/>
      <c r="O180" s="51"/>
      <c r="P180" s="51"/>
      <c r="Q180" s="51"/>
      <c r="R180" s="52" t="s">
        <v>31</v>
      </c>
      <c r="S180" s="53"/>
      <c r="T180" s="54"/>
    </row>
    <row r="181" spans="1:25" s="10" customFormat="1" ht="19.5" customHeight="1" x14ac:dyDescent="0.2">
      <c r="A181" s="86"/>
      <c r="B181" s="87"/>
      <c r="C181" s="97"/>
      <c r="D181" s="98"/>
      <c r="E181" s="98"/>
      <c r="F181" s="98"/>
      <c r="G181" s="99"/>
      <c r="H181" s="46"/>
      <c r="I181" s="49"/>
      <c r="J181" s="50"/>
      <c r="K181" s="61" t="s">
        <v>41</v>
      </c>
      <c r="L181" s="62"/>
      <c r="M181" s="63"/>
      <c r="N181" s="88"/>
      <c r="O181" s="130"/>
      <c r="P181" s="130"/>
      <c r="Q181" s="89"/>
      <c r="R181" s="55"/>
      <c r="S181" s="56"/>
      <c r="T181" s="57"/>
    </row>
    <row r="182" spans="1:25" ht="34.5" thickBot="1" x14ac:dyDescent="0.3">
      <c r="A182" s="67" t="s">
        <v>113</v>
      </c>
      <c r="B182" s="68"/>
      <c r="C182" s="100"/>
      <c r="D182" s="101"/>
      <c r="E182" s="101"/>
      <c r="F182" s="101"/>
      <c r="G182" s="102"/>
      <c r="H182" s="46"/>
      <c r="I182" s="12" t="s">
        <v>47</v>
      </c>
      <c r="J182" s="15" t="s">
        <v>27</v>
      </c>
      <c r="K182" s="21" t="s">
        <v>40</v>
      </c>
      <c r="L182" s="25" t="s">
        <v>44</v>
      </c>
      <c r="M182" s="22" t="s">
        <v>47</v>
      </c>
      <c r="N182" s="90"/>
      <c r="O182" s="131"/>
      <c r="P182" s="131"/>
      <c r="Q182" s="91"/>
      <c r="R182" s="58"/>
      <c r="S182" s="59"/>
      <c r="T182" s="60"/>
    </row>
    <row r="183" spans="1:25" ht="15" customHeight="1" x14ac:dyDescent="0.25">
      <c r="A183" s="69"/>
      <c r="B183" s="70"/>
      <c r="C183" s="70"/>
      <c r="D183" s="70"/>
      <c r="E183" s="70"/>
      <c r="F183" s="70"/>
      <c r="G183" s="70"/>
      <c r="H183" s="187">
        <f>(J183*I183)+(L183*M183)</f>
        <v>0</v>
      </c>
      <c r="I183" s="11">
        <v>41.2</v>
      </c>
      <c r="J183" s="257"/>
      <c r="K183" s="258"/>
      <c r="L183" s="259"/>
      <c r="M183" s="23">
        <v>2.75</v>
      </c>
      <c r="N183" s="90"/>
      <c r="O183" s="131"/>
      <c r="P183" s="131"/>
      <c r="Q183" s="91"/>
      <c r="R183" s="17" t="s">
        <v>3</v>
      </c>
      <c r="S183" s="43" t="s">
        <v>21</v>
      </c>
      <c r="T183" s="73" t="s">
        <v>19</v>
      </c>
    </row>
    <row r="184" spans="1:25" ht="15" customHeight="1" x14ac:dyDescent="0.25">
      <c r="A184" s="69"/>
      <c r="B184" s="70"/>
      <c r="C184" s="70"/>
      <c r="D184" s="70"/>
      <c r="E184" s="70"/>
      <c r="F184" s="70"/>
      <c r="G184" s="70"/>
      <c r="H184" s="187">
        <f t="shared" ref="H184:H186" si="18">(J184*I184)+(L184*M184)+(N184*O184)+(P184*Q184)</f>
        <v>0</v>
      </c>
      <c r="I184" s="11">
        <f>I183</f>
        <v>41.2</v>
      </c>
      <c r="J184" s="257"/>
      <c r="K184" s="258"/>
      <c r="L184" s="259"/>
      <c r="M184" s="23">
        <f>M183</f>
        <v>2.75</v>
      </c>
      <c r="N184" s="90"/>
      <c r="O184" s="131"/>
      <c r="P184" s="131"/>
      <c r="Q184" s="91"/>
      <c r="R184" s="18" t="s">
        <v>4</v>
      </c>
      <c r="S184" s="2" t="s">
        <v>22</v>
      </c>
      <c r="T184" s="74"/>
    </row>
    <row r="185" spans="1:25" ht="15" customHeight="1" x14ac:dyDescent="0.25">
      <c r="A185" s="69"/>
      <c r="B185" s="70"/>
      <c r="C185" s="70"/>
      <c r="D185" s="70"/>
      <c r="E185" s="70"/>
      <c r="F185" s="70"/>
      <c r="G185" s="70"/>
      <c r="H185" s="187">
        <f t="shared" si="18"/>
        <v>0</v>
      </c>
      <c r="I185" s="11">
        <f>I183</f>
        <v>41.2</v>
      </c>
      <c r="J185" s="257"/>
      <c r="K185" s="258"/>
      <c r="L185" s="259"/>
      <c r="M185" s="23">
        <f>M183</f>
        <v>2.75</v>
      </c>
      <c r="N185" s="90"/>
      <c r="O185" s="131"/>
      <c r="P185" s="131"/>
      <c r="Q185" s="91"/>
      <c r="R185" s="18" t="s">
        <v>5</v>
      </c>
      <c r="S185" s="2" t="s">
        <v>23</v>
      </c>
      <c r="T185" s="74"/>
    </row>
    <row r="186" spans="1:25" ht="15" customHeight="1" x14ac:dyDescent="0.25">
      <c r="A186" s="69"/>
      <c r="B186" s="70"/>
      <c r="C186" s="70"/>
      <c r="D186" s="70"/>
      <c r="E186" s="70"/>
      <c r="F186" s="70"/>
      <c r="G186" s="70"/>
      <c r="H186" s="187">
        <f t="shared" si="18"/>
        <v>0</v>
      </c>
      <c r="I186" s="11">
        <f>I183</f>
        <v>41.2</v>
      </c>
      <c r="J186" s="257"/>
      <c r="K186" s="258"/>
      <c r="L186" s="259"/>
      <c r="M186" s="23">
        <f>M183</f>
        <v>2.75</v>
      </c>
      <c r="N186" s="90"/>
      <c r="O186" s="131"/>
      <c r="P186" s="131"/>
      <c r="Q186" s="91"/>
      <c r="R186" s="18" t="s">
        <v>6</v>
      </c>
      <c r="S186" s="2" t="s">
        <v>24</v>
      </c>
      <c r="T186" s="74"/>
    </row>
    <row r="187" spans="1:25" ht="15" customHeight="1" x14ac:dyDescent="0.25">
      <c r="A187" s="69"/>
      <c r="B187" s="70"/>
      <c r="C187" s="70"/>
      <c r="D187" s="70"/>
      <c r="E187" s="70"/>
      <c r="F187" s="70"/>
      <c r="G187" s="70"/>
      <c r="H187" s="187">
        <f>(J187*I187)+(L187*M187)+(N187*O187)+(P187*Q187)</f>
        <v>0</v>
      </c>
      <c r="I187" s="11">
        <f>I183</f>
        <v>41.2</v>
      </c>
      <c r="J187" s="257"/>
      <c r="K187" s="258"/>
      <c r="L187" s="259"/>
      <c r="M187" s="23">
        <f>M183</f>
        <v>2.75</v>
      </c>
      <c r="N187" s="90"/>
      <c r="O187" s="131"/>
      <c r="P187" s="131"/>
      <c r="Q187" s="91"/>
      <c r="R187" s="18" t="s">
        <v>7</v>
      </c>
      <c r="S187" s="2" t="s">
        <v>25</v>
      </c>
      <c r="T187" s="74"/>
      <c r="Y187" s="4"/>
    </row>
    <row r="188" spans="1:25" ht="15" customHeight="1" x14ac:dyDescent="0.25">
      <c r="A188" s="69"/>
      <c r="B188" s="70"/>
      <c r="C188" s="70"/>
      <c r="D188" s="70"/>
      <c r="E188" s="70"/>
      <c r="F188" s="70"/>
      <c r="G188" s="70"/>
      <c r="H188" s="187">
        <f t="shared" ref="H188:H192" si="19">(J188*I188)+(L188*M188)+(N188*O188)+(P188*Q188)</f>
        <v>0</v>
      </c>
      <c r="I188" s="11">
        <f>I183</f>
        <v>41.2</v>
      </c>
      <c r="J188" s="257"/>
      <c r="K188" s="258"/>
      <c r="L188" s="259"/>
      <c r="M188" s="23">
        <f>M183</f>
        <v>2.75</v>
      </c>
      <c r="N188" s="90"/>
      <c r="O188" s="131"/>
      <c r="P188" s="131"/>
      <c r="Q188" s="91"/>
      <c r="R188" s="18" t="s">
        <v>8</v>
      </c>
      <c r="S188" s="2" t="s">
        <v>26</v>
      </c>
      <c r="T188" s="74"/>
    </row>
    <row r="189" spans="1:25" ht="15" customHeight="1" x14ac:dyDescent="0.25">
      <c r="A189" s="69"/>
      <c r="B189" s="70"/>
      <c r="C189" s="70"/>
      <c r="D189" s="70"/>
      <c r="E189" s="70"/>
      <c r="F189" s="70"/>
      <c r="G189" s="70"/>
      <c r="H189" s="187">
        <f t="shared" si="19"/>
        <v>0</v>
      </c>
      <c r="I189" s="11">
        <f>I183*1.2</f>
        <v>49.440000000000005</v>
      </c>
      <c r="J189" s="257"/>
      <c r="K189" s="258"/>
      <c r="L189" s="259"/>
      <c r="M189" s="23">
        <f>M183*1.2</f>
        <v>3.3</v>
      </c>
      <c r="N189" s="90"/>
      <c r="O189" s="131"/>
      <c r="P189" s="131"/>
      <c r="Q189" s="91"/>
      <c r="R189" s="18" t="s">
        <v>15</v>
      </c>
      <c r="S189" s="2" t="s">
        <v>10</v>
      </c>
      <c r="T189" s="75" t="s">
        <v>20</v>
      </c>
    </row>
    <row r="190" spans="1:25" ht="15" customHeight="1" x14ac:dyDescent="0.25">
      <c r="A190" s="69"/>
      <c r="B190" s="70"/>
      <c r="C190" s="70"/>
      <c r="D190" s="70"/>
      <c r="E190" s="70"/>
      <c r="F190" s="70"/>
      <c r="G190" s="70"/>
      <c r="H190" s="187">
        <f t="shared" si="19"/>
        <v>0</v>
      </c>
      <c r="I190" s="11">
        <f>I183*1.2</f>
        <v>49.440000000000005</v>
      </c>
      <c r="J190" s="257"/>
      <c r="K190" s="258"/>
      <c r="L190" s="259"/>
      <c r="M190" s="23">
        <f>M183*1.2</f>
        <v>3.3</v>
      </c>
      <c r="N190" s="90"/>
      <c r="O190" s="131"/>
      <c r="P190" s="131"/>
      <c r="Q190" s="91"/>
      <c r="R190" s="18" t="s">
        <v>16</v>
      </c>
      <c r="S190" s="2" t="s">
        <v>11</v>
      </c>
      <c r="T190" s="75"/>
    </row>
    <row r="191" spans="1:25" ht="15" customHeight="1" x14ac:dyDescent="0.25">
      <c r="A191" s="69"/>
      <c r="B191" s="70"/>
      <c r="C191" s="70"/>
      <c r="D191" s="70"/>
      <c r="E191" s="70"/>
      <c r="F191" s="70"/>
      <c r="G191" s="70"/>
      <c r="H191" s="187">
        <f t="shared" si="19"/>
        <v>0</v>
      </c>
      <c r="I191" s="11">
        <f>I183*1.2</f>
        <v>49.440000000000005</v>
      </c>
      <c r="J191" s="257"/>
      <c r="K191" s="258"/>
      <c r="L191" s="259"/>
      <c r="M191" s="23">
        <f>M183*1.2</f>
        <v>3.3</v>
      </c>
      <c r="N191" s="90"/>
      <c r="O191" s="131"/>
      <c r="P191" s="131"/>
      <c r="Q191" s="91"/>
      <c r="R191" s="18" t="s">
        <v>17</v>
      </c>
      <c r="S191" s="2" t="s">
        <v>12</v>
      </c>
      <c r="T191" s="75"/>
    </row>
    <row r="192" spans="1:25" ht="15" customHeight="1" x14ac:dyDescent="0.25">
      <c r="A192" s="69"/>
      <c r="B192" s="70"/>
      <c r="C192" s="70"/>
      <c r="D192" s="70"/>
      <c r="E192" s="70"/>
      <c r="F192" s="70"/>
      <c r="G192" s="70"/>
      <c r="H192" s="187">
        <f t="shared" si="19"/>
        <v>0</v>
      </c>
      <c r="I192" s="11">
        <f>I183*1.2</f>
        <v>49.440000000000005</v>
      </c>
      <c r="J192" s="257"/>
      <c r="K192" s="258"/>
      <c r="L192" s="259"/>
      <c r="M192" s="23">
        <f>M183*1.2</f>
        <v>3.3</v>
      </c>
      <c r="N192" s="90"/>
      <c r="O192" s="131"/>
      <c r="P192" s="131"/>
      <c r="Q192" s="91"/>
      <c r="R192" s="18" t="s">
        <v>9</v>
      </c>
      <c r="S192" s="2" t="s">
        <v>13</v>
      </c>
      <c r="T192" s="75"/>
    </row>
    <row r="193" spans="1:25" ht="15" customHeight="1" thickBot="1" x14ac:dyDescent="0.3">
      <c r="A193" s="69"/>
      <c r="B193" s="70"/>
      <c r="C193" s="70"/>
      <c r="D193" s="70"/>
      <c r="E193" s="70"/>
      <c r="F193" s="70"/>
      <c r="G193" s="70"/>
      <c r="H193" s="188">
        <f>(J193*I193)+(L193*M193)+(N193*O193)+(P193*Q193)</f>
        <v>0</v>
      </c>
      <c r="I193" s="16">
        <f>I183*1.2</f>
        <v>49.440000000000005</v>
      </c>
      <c r="J193" s="260"/>
      <c r="K193" s="261"/>
      <c r="L193" s="262"/>
      <c r="M193" s="24">
        <f>M183*1.2</f>
        <v>3.3</v>
      </c>
      <c r="N193" s="92"/>
      <c r="O193" s="141"/>
      <c r="P193" s="141"/>
      <c r="Q193" s="93"/>
      <c r="R193" s="19" t="s">
        <v>18</v>
      </c>
      <c r="S193" s="20" t="s">
        <v>14</v>
      </c>
      <c r="T193" s="76"/>
    </row>
    <row r="194" spans="1:25" ht="17.25" customHeight="1" thickBot="1" x14ac:dyDescent="0.3">
      <c r="A194" s="71"/>
      <c r="B194" s="72"/>
      <c r="C194" s="72"/>
      <c r="D194" s="72"/>
      <c r="E194" s="72"/>
      <c r="F194" s="72"/>
      <c r="G194" s="72"/>
      <c r="H194" s="29">
        <f>SUM(H183:H193)</f>
        <v>0</v>
      </c>
      <c r="I194" s="77" t="s">
        <v>52</v>
      </c>
      <c r="J194" s="78"/>
      <c r="K194" s="78"/>
      <c r="L194" s="78"/>
      <c r="M194" s="78"/>
      <c r="N194" s="78"/>
      <c r="O194" s="78"/>
      <c r="P194" s="78"/>
      <c r="Q194" s="78"/>
      <c r="R194" s="78"/>
      <c r="S194" s="78"/>
      <c r="T194" s="79"/>
    </row>
    <row r="195" spans="1:25" ht="27.75" customHeight="1" thickBot="1" x14ac:dyDescent="0.3">
      <c r="A195" s="44"/>
      <c r="B195" s="44"/>
      <c r="C195" s="44"/>
      <c r="D195" s="44"/>
      <c r="E195" s="44"/>
      <c r="F195" s="44"/>
      <c r="G195" s="44"/>
      <c r="H195" s="44"/>
      <c r="I195" s="44"/>
      <c r="J195" s="44"/>
      <c r="K195" s="44"/>
      <c r="L195" s="44"/>
      <c r="M195" s="44"/>
      <c r="N195" s="44"/>
      <c r="O195" s="44"/>
      <c r="P195" s="44"/>
      <c r="Q195" s="44"/>
      <c r="R195" s="44"/>
      <c r="S195" s="44"/>
      <c r="T195" s="44"/>
    </row>
    <row r="196" spans="1:25" ht="14.25" customHeight="1" thickBot="1" x14ac:dyDescent="0.3">
      <c r="A196" s="84" t="s">
        <v>39</v>
      </c>
      <c r="B196" s="85"/>
      <c r="C196" s="94" t="s">
        <v>95</v>
      </c>
      <c r="D196" s="95"/>
      <c r="E196" s="95"/>
      <c r="F196" s="95"/>
      <c r="G196" s="96"/>
      <c r="H196" s="45" t="s">
        <v>28</v>
      </c>
      <c r="I196" s="47" t="s">
        <v>45</v>
      </c>
      <c r="J196" s="48"/>
      <c r="K196" s="51" t="s">
        <v>46</v>
      </c>
      <c r="L196" s="51"/>
      <c r="M196" s="51"/>
      <c r="N196" s="51"/>
      <c r="O196" s="51"/>
      <c r="P196" s="51"/>
      <c r="Q196" s="51"/>
      <c r="R196" s="52" t="s">
        <v>31</v>
      </c>
      <c r="S196" s="53"/>
      <c r="T196" s="54"/>
    </row>
    <row r="197" spans="1:25" s="10" customFormat="1" ht="19.5" customHeight="1" x14ac:dyDescent="0.2">
      <c r="A197" s="86"/>
      <c r="B197" s="87"/>
      <c r="C197" s="97"/>
      <c r="D197" s="98"/>
      <c r="E197" s="98"/>
      <c r="F197" s="98"/>
      <c r="G197" s="99"/>
      <c r="H197" s="46"/>
      <c r="I197" s="49"/>
      <c r="J197" s="50"/>
      <c r="K197" s="61" t="s">
        <v>41</v>
      </c>
      <c r="L197" s="62"/>
      <c r="M197" s="63"/>
      <c r="N197" s="88"/>
      <c r="O197" s="130"/>
      <c r="P197" s="130"/>
      <c r="Q197" s="89"/>
      <c r="R197" s="55"/>
      <c r="S197" s="56"/>
      <c r="T197" s="57"/>
    </row>
    <row r="198" spans="1:25" ht="34.5" thickBot="1" x14ac:dyDescent="0.3">
      <c r="A198" s="67" t="s">
        <v>96</v>
      </c>
      <c r="B198" s="68"/>
      <c r="C198" s="100"/>
      <c r="D198" s="101"/>
      <c r="E198" s="101"/>
      <c r="F198" s="101"/>
      <c r="G198" s="102"/>
      <c r="H198" s="46"/>
      <c r="I198" s="12" t="s">
        <v>47</v>
      </c>
      <c r="J198" s="15" t="s">
        <v>27</v>
      </c>
      <c r="K198" s="21" t="s">
        <v>40</v>
      </c>
      <c r="L198" s="25" t="s">
        <v>44</v>
      </c>
      <c r="M198" s="22" t="s">
        <v>47</v>
      </c>
      <c r="N198" s="90"/>
      <c r="O198" s="131"/>
      <c r="P198" s="131"/>
      <c r="Q198" s="91"/>
      <c r="R198" s="58"/>
      <c r="S198" s="59"/>
      <c r="T198" s="60"/>
    </row>
    <row r="199" spans="1:25" ht="15" customHeight="1" x14ac:dyDescent="0.25">
      <c r="A199" s="69"/>
      <c r="B199" s="70"/>
      <c r="C199" s="70"/>
      <c r="D199" s="70"/>
      <c r="E199" s="70"/>
      <c r="F199" s="70"/>
      <c r="G199" s="70"/>
      <c r="H199" s="187">
        <f>(J199*I199)+(L199*M199)+(N199*O199)</f>
        <v>0</v>
      </c>
      <c r="I199" s="11">
        <v>21.85</v>
      </c>
      <c r="J199" s="257"/>
      <c r="K199" s="258"/>
      <c r="L199" s="259"/>
      <c r="M199" s="23">
        <v>2.75</v>
      </c>
      <c r="N199" s="90"/>
      <c r="O199" s="131"/>
      <c r="P199" s="131"/>
      <c r="Q199" s="91"/>
      <c r="R199" s="17" t="s">
        <v>3</v>
      </c>
      <c r="S199" s="43" t="s">
        <v>21</v>
      </c>
      <c r="T199" s="73" t="s">
        <v>19</v>
      </c>
    </row>
    <row r="200" spans="1:25" ht="15" customHeight="1" x14ac:dyDescent="0.25">
      <c r="A200" s="69"/>
      <c r="B200" s="70"/>
      <c r="C200" s="70"/>
      <c r="D200" s="70"/>
      <c r="E200" s="70"/>
      <c r="F200" s="70"/>
      <c r="G200" s="70"/>
      <c r="H200" s="187">
        <f t="shared" ref="H200:H202" si="20">(J200*I200)+(L200*M200)+(N200*O200)+(P200*Q200)</f>
        <v>0</v>
      </c>
      <c r="I200" s="11">
        <f>I199</f>
        <v>21.85</v>
      </c>
      <c r="J200" s="257"/>
      <c r="K200" s="258"/>
      <c r="L200" s="259"/>
      <c r="M200" s="23">
        <f>M199</f>
        <v>2.75</v>
      </c>
      <c r="N200" s="90"/>
      <c r="O200" s="131"/>
      <c r="P200" s="131"/>
      <c r="Q200" s="91"/>
      <c r="R200" s="18" t="s">
        <v>4</v>
      </c>
      <c r="S200" s="2" t="s">
        <v>22</v>
      </c>
      <c r="T200" s="74"/>
    </row>
    <row r="201" spans="1:25" ht="15" customHeight="1" x14ac:dyDescent="0.25">
      <c r="A201" s="69"/>
      <c r="B201" s="70"/>
      <c r="C201" s="70"/>
      <c r="D201" s="70"/>
      <c r="E201" s="70"/>
      <c r="F201" s="70"/>
      <c r="G201" s="70"/>
      <c r="H201" s="187">
        <f t="shared" si="20"/>
        <v>0</v>
      </c>
      <c r="I201" s="11">
        <f>I199</f>
        <v>21.85</v>
      </c>
      <c r="J201" s="257"/>
      <c r="K201" s="258"/>
      <c r="L201" s="259"/>
      <c r="M201" s="23">
        <f>M199</f>
        <v>2.75</v>
      </c>
      <c r="N201" s="90"/>
      <c r="O201" s="131"/>
      <c r="P201" s="131"/>
      <c r="Q201" s="91"/>
      <c r="R201" s="18" t="s">
        <v>5</v>
      </c>
      <c r="S201" s="2" t="s">
        <v>23</v>
      </c>
      <c r="T201" s="74"/>
    </row>
    <row r="202" spans="1:25" ht="15" customHeight="1" x14ac:dyDescent="0.25">
      <c r="A202" s="69"/>
      <c r="B202" s="70"/>
      <c r="C202" s="70"/>
      <c r="D202" s="70"/>
      <c r="E202" s="70"/>
      <c r="F202" s="70"/>
      <c r="G202" s="70"/>
      <c r="H202" s="187">
        <f t="shared" si="20"/>
        <v>0</v>
      </c>
      <c r="I202" s="11">
        <f>I199</f>
        <v>21.85</v>
      </c>
      <c r="J202" s="257"/>
      <c r="K202" s="258"/>
      <c r="L202" s="259"/>
      <c r="M202" s="23">
        <f>M199</f>
        <v>2.75</v>
      </c>
      <c r="N202" s="90"/>
      <c r="O202" s="131"/>
      <c r="P202" s="131"/>
      <c r="Q202" s="91"/>
      <c r="R202" s="18" t="s">
        <v>6</v>
      </c>
      <c r="S202" s="2" t="s">
        <v>24</v>
      </c>
      <c r="T202" s="74"/>
    </row>
    <row r="203" spans="1:25" ht="15" customHeight="1" x14ac:dyDescent="0.25">
      <c r="A203" s="69"/>
      <c r="B203" s="70"/>
      <c r="C203" s="70"/>
      <c r="D203" s="70"/>
      <c r="E203" s="70"/>
      <c r="F203" s="70"/>
      <c r="G203" s="70"/>
      <c r="H203" s="187">
        <f>(J203*I203)+(L203*M203)+(N203*O203)+(P203*Q203)</f>
        <v>0</v>
      </c>
      <c r="I203" s="11">
        <f>I199</f>
        <v>21.85</v>
      </c>
      <c r="J203" s="257"/>
      <c r="K203" s="258"/>
      <c r="L203" s="259"/>
      <c r="M203" s="23">
        <f>M199</f>
        <v>2.75</v>
      </c>
      <c r="N203" s="90"/>
      <c r="O203" s="131"/>
      <c r="P203" s="131"/>
      <c r="Q203" s="91"/>
      <c r="R203" s="18" t="s">
        <v>7</v>
      </c>
      <c r="S203" s="2" t="s">
        <v>25</v>
      </c>
      <c r="T203" s="74"/>
      <c r="Y203" s="4"/>
    </row>
    <row r="204" spans="1:25" ht="15" customHeight="1" x14ac:dyDescent="0.25">
      <c r="A204" s="69"/>
      <c r="B204" s="70"/>
      <c r="C204" s="70"/>
      <c r="D204" s="70"/>
      <c r="E204" s="70"/>
      <c r="F204" s="70"/>
      <c r="G204" s="70"/>
      <c r="H204" s="187">
        <f t="shared" ref="H204:H208" si="21">(J204*I204)+(L204*M204)+(N204*O204)+(P204*Q204)</f>
        <v>0</v>
      </c>
      <c r="I204" s="11">
        <f>I199</f>
        <v>21.85</v>
      </c>
      <c r="J204" s="257"/>
      <c r="K204" s="258"/>
      <c r="L204" s="259"/>
      <c r="M204" s="23">
        <f>M199</f>
        <v>2.75</v>
      </c>
      <c r="N204" s="90"/>
      <c r="O204" s="131"/>
      <c r="P204" s="131"/>
      <c r="Q204" s="91"/>
      <c r="R204" s="18" t="s">
        <v>8</v>
      </c>
      <c r="S204" s="2" t="s">
        <v>26</v>
      </c>
      <c r="T204" s="74"/>
    </row>
    <row r="205" spans="1:25" ht="15" customHeight="1" x14ac:dyDescent="0.25">
      <c r="A205" s="69"/>
      <c r="B205" s="70"/>
      <c r="C205" s="70"/>
      <c r="D205" s="70"/>
      <c r="E205" s="70"/>
      <c r="F205" s="70"/>
      <c r="G205" s="70"/>
      <c r="H205" s="187">
        <f t="shared" si="21"/>
        <v>0</v>
      </c>
      <c r="I205" s="11">
        <f>I199*1.2</f>
        <v>26.220000000000002</v>
      </c>
      <c r="J205" s="257"/>
      <c r="K205" s="258"/>
      <c r="L205" s="259"/>
      <c r="M205" s="23">
        <f>M199*1.2</f>
        <v>3.3</v>
      </c>
      <c r="N205" s="90"/>
      <c r="O205" s="131"/>
      <c r="P205" s="131"/>
      <c r="Q205" s="91"/>
      <c r="R205" s="18" t="s">
        <v>15</v>
      </c>
      <c r="S205" s="2" t="s">
        <v>10</v>
      </c>
      <c r="T205" s="75" t="s">
        <v>20</v>
      </c>
    </row>
    <row r="206" spans="1:25" ht="15" customHeight="1" x14ac:dyDescent="0.25">
      <c r="A206" s="69"/>
      <c r="B206" s="70"/>
      <c r="C206" s="70"/>
      <c r="D206" s="70"/>
      <c r="E206" s="70"/>
      <c r="F206" s="70"/>
      <c r="G206" s="70"/>
      <c r="H206" s="187">
        <f t="shared" si="21"/>
        <v>0</v>
      </c>
      <c r="I206" s="11">
        <f>I199*1.2</f>
        <v>26.220000000000002</v>
      </c>
      <c r="J206" s="257"/>
      <c r="K206" s="258"/>
      <c r="L206" s="259"/>
      <c r="M206" s="23">
        <f>M199*1.2</f>
        <v>3.3</v>
      </c>
      <c r="N206" s="90"/>
      <c r="O206" s="131"/>
      <c r="P206" s="131"/>
      <c r="Q206" s="91"/>
      <c r="R206" s="18" t="s">
        <v>16</v>
      </c>
      <c r="S206" s="2" t="s">
        <v>11</v>
      </c>
      <c r="T206" s="75"/>
    </row>
    <row r="207" spans="1:25" ht="15" customHeight="1" x14ac:dyDescent="0.25">
      <c r="A207" s="69"/>
      <c r="B207" s="70"/>
      <c r="C207" s="70"/>
      <c r="D207" s="70"/>
      <c r="E207" s="70"/>
      <c r="F207" s="70"/>
      <c r="G207" s="70"/>
      <c r="H207" s="187">
        <f t="shared" si="21"/>
        <v>0</v>
      </c>
      <c r="I207" s="11">
        <f>I199*1.2</f>
        <v>26.220000000000002</v>
      </c>
      <c r="J207" s="257"/>
      <c r="K207" s="258"/>
      <c r="L207" s="259"/>
      <c r="M207" s="23">
        <f>M199*1.2</f>
        <v>3.3</v>
      </c>
      <c r="N207" s="90"/>
      <c r="O207" s="131"/>
      <c r="P207" s="131"/>
      <c r="Q207" s="91"/>
      <c r="R207" s="18" t="s">
        <v>17</v>
      </c>
      <c r="S207" s="2" t="s">
        <v>12</v>
      </c>
      <c r="T207" s="75"/>
    </row>
    <row r="208" spans="1:25" ht="15" customHeight="1" x14ac:dyDescent="0.25">
      <c r="A208" s="69"/>
      <c r="B208" s="70"/>
      <c r="C208" s="70"/>
      <c r="D208" s="70"/>
      <c r="E208" s="70"/>
      <c r="F208" s="70"/>
      <c r="G208" s="70"/>
      <c r="H208" s="187">
        <f t="shared" si="21"/>
        <v>0</v>
      </c>
      <c r="I208" s="11">
        <f>I199*1.2</f>
        <v>26.220000000000002</v>
      </c>
      <c r="J208" s="257"/>
      <c r="K208" s="258"/>
      <c r="L208" s="259"/>
      <c r="M208" s="23">
        <f>M199*1.2</f>
        <v>3.3</v>
      </c>
      <c r="N208" s="90"/>
      <c r="O208" s="131"/>
      <c r="P208" s="131"/>
      <c r="Q208" s="91"/>
      <c r="R208" s="18" t="s">
        <v>9</v>
      </c>
      <c r="S208" s="2" t="s">
        <v>13</v>
      </c>
      <c r="T208" s="75"/>
    </row>
    <row r="209" spans="1:25" ht="15" customHeight="1" thickBot="1" x14ac:dyDescent="0.3">
      <c r="A209" s="69"/>
      <c r="B209" s="70"/>
      <c r="C209" s="70"/>
      <c r="D209" s="70"/>
      <c r="E209" s="70"/>
      <c r="F209" s="70"/>
      <c r="G209" s="70"/>
      <c r="H209" s="188">
        <f>(J209*I209)+(L209*M209)+(N209*O209)+(P209*Q209)</f>
        <v>0</v>
      </c>
      <c r="I209" s="16">
        <f>I199*1.2</f>
        <v>26.220000000000002</v>
      </c>
      <c r="J209" s="260"/>
      <c r="K209" s="261"/>
      <c r="L209" s="262"/>
      <c r="M209" s="24">
        <f>M199*1.2</f>
        <v>3.3</v>
      </c>
      <c r="N209" s="92"/>
      <c r="O209" s="141"/>
      <c r="P209" s="141"/>
      <c r="Q209" s="93"/>
      <c r="R209" s="19" t="s">
        <v>18</v>
      </c>
      <c r="S209" s="20" t="s">
        <v>14</v>
      </c>
      <c r="T209" s="76"/>
    </row>
    <row r="210" spans="1:25" ht="17.25" customHeight="1" thickBot="1" x14ac:dyDescent="0.3">
      <c r="A210" s="71"/>
      <c r="B210" s="72"/>
      <c r="C210" s="72"/>
      <c r="D210" s="72"/>
      <c r="E210" s="72"/>
      <c r="F210" s="72"/>
      <c r="G210" s="72"/>
      <c r="H210" s="29">
        <f>SUM(H199:H209)</f>
        <v>0</v>
      </c>
      <c r="I210" s="77" t="s">
        <v>52</v>
      </c>
      <c r="J210" s="78"/>
      <c r="K210" s="78"/>
      <c r="L210" s="78"/>
      <c r="M210" s="78"/>
      <c r="N210" s="78"/>
      <c r="O210" s="78"/>
      <c r="P210" s="78"/>
      <c r="Q210" s="78"/>
      <c r="R210" s="78"/>
      <c r="S210" s="78"/>
      <c r="T210" s="79"/>
    </row>
    <row r="211" spans="1:25" ht="23.25" customHeight="1" thickBot="1" x14ac:dyDescent="0.3">
      <c r="A211" s="44"/>
      <c r="B211" s="44"/>
      <c r="C211" s="44"/>
      <c r="D211" s="44"/>
      <c r="E211" s="44"/>
      <c r="F211" s="44"/>
      <c r="G211" s="44"/>
      <c r="H211" s="44"/>
      <c r="I211" s="44"/>
      <c r="J211" s="44"/>
      <c r="K211" s="44"/>
      <c r="L211" s="44"/>
      <c r="M211" s="44"/>
      <c r="N211" s="44"/>
      <c r="O211" s="44"/>
      <c r="P211" s="44"/>
      <c r="Q211" s="44"/>
      <c r="R211" s="44"/>
      <c r="S211" s="44"/>
      <c r="T211" s="44"/>
    </row>
    <row r="212" spans="1:25" ht="14.25" customHeight="1" thickBot="1" x14ac:dyDescent="0.3">
      <c r="A212" s="84" t="s">
        <v>39</v>
      </c>
      <c r="B212" s="85"/>
      <c r="C212" s="94" t="s">
        <v>114</v>
      </c>
      <c r="D212" s="95"/>
      <c r="E212" s="95"/>
      <c r="F212" s="95"/>
      <c r="G212" s="96"/>
      <c r="H212" s="45" t="s">
        <v>28</v>
      </c>
      <c r="I212" s="47" t="s">
        <v>45</v>
      </c>
      <c r="J212" s="48"/>
      <c r="K212" s="51" t="s">
        <v>46</v>
      </c>
      <c r="L212" s="51"/>
      <c r="M212" s="51"/>
      <c r="N212" s="51"/>
      <c r="O212" s="51"/>
      <c r="P212" s="51"/>
      <c r="Q212" s="51"/>
      <c r="R212" s="52" t="s">
        <v>31</v>
      </c>
      <c r="S212" s="53"/>
      <c r="T212" s="54"/>
    </row>
    <row r="213" spans="1:25" s="10" customFormat="1" ht="19.5" customHeight="1" x14ac:dyDescent="0.2">
      <c r="A213" s="86"/>
      <c r="B213" s="87"/>
      <c r="C213" s="97"/>
      <c r="D213" s="98"/>
      <c r="E213" s="98"/>
      <c r="F213" s="98"/>
      <c r="G213" s="99"/>
      <c r="H213" s="46"/>
      <c r="I213" s="49"/>
      <c r="J213" s="50"/>
      <c r="K213" s="61" t="s">
        <v>41</v>
      </c>
      <c r="L213" s="62"/>
      <c r="M213" s="63"/>
      <c r="N213" s="64" t="s">
        <v>42</v>
      </c>
      <c r="O213" s="65"/>
      <c r="P213" s="61" t="s">
        <v>43</v>
      </c>
      <c r="Q213" s="66"/>
      <c r="R213" s="55"/>
      <c r="S213" s="56"/>
      <c r="T213" s="57"/>
    </row>
    <row r="214" spans="1:25" ht="34.5" thickBot="1" x14ac:dyDescent="0.3">
      <c r="A214" s="67" t="s">
        <v>74</v>
      </c>
      <c r="B214" s="68"/>
      <c r="C214" s="100"/>
      <c r="D214" s="101"/>
      <c r="E214" s="101"/>
      <c r="F214" s="101"/>
      <c r="G214" s="102"/>
      <c r="H214" s="46"/>
      <c r="I214" s="12" t="s">
        <v>47</v>
      </c>
      <c r="J214" s="15" t="s">
        <v>27</v>
      </c>
      <c r="K214" s="21" t="s">
        <v>40</v>
      </c>
      <c r="L214" s="25" t="s">
        <v>44</v>
      </c>
      <c r="M214" s="22" t="s">
        <v>47</v>
      </c>
      <c r="N214" s="27" t="s">
        <v>44</v>
      </c>
      <c r="O214" s="22" t="s">
        <v>47</v>
      </c>
      <c r="P214" s="27" t="s">
        <v>44</v>
      </c>
      <c r="Q214" s="22" t="s">
        <v>47</v>
      </c>
      <c r="R214" s="58"/>
      <c r="S214" s="59"/>
      <c r="T214" s="60"/>
    </row>
    <row r="215" spans="1:25" ht="15" customHeight="1" x14ac:dyDescent="0.25">
      <c r="A215" s="69"/>
      <c r="B215" s="70"/>
      <c r="C215" s="70"/>
      <c r="D215" s="70"/>
      <c r="E215" s="70"/>
      <c r="F215" s="70"/>
      <c r="G215" s="70"/>
      <c r="H215" s="187">
        <f>(J215*I215)+(L215*M215)+(N215*O215)+(P215*Q215)</f>
        <v>0</v>
      </c>
      <c r="I215" s="11">
        <v>19.8</v>
      </c>
      <c r="J215" s="257"/>
      <c r="K215" s="258"/>
      <c r="L215" s="259"/>
      <c r="M215" s="23">
        <v>2.75</v>
      </c>
      <c r="N215" s="263"/>
      <c r="O215" s="23">
        <v>3.33</v>
      </c>
      <c r="P215" s="263"/>
      <c r="Q215" s="31">
        <v>3.33</v>
      </c>
      <c r="R215" s="17" t="s">
        <v>3</v>
      </c>
      <c r="S215" s="43" t="s">
        <v>21</v>
      </c>
      <c r="T215" s="73" t="s">
        <v>19</v>
      </c>
    </row>
    <row r="216" spans="1:25" ht="15" customHeight="1" x14ac:dyDescent="0.25">
      <c r="A216" s="69"/>
      <c r="B216" s="70"/>
      <c r="C216" s="70"/>
      <c r="D216" s="70"/>
      <c r="E216" s="70"/>
      <c r="F216" s="70"/>
      <c r="G216" s="70"/>
      <c r="H216" s="187">
        <f t="shared" ref="H216:H218" si="22">(J216*I216)+(L216*M216)+(N216*O216)+(P216*Q216)</f>
        <v>0</v>
      </c>
      <c r="I216" s="11">
        <f>I215</f>
        <v>19.8</v>
      </c>
      <c r="J216" s="257"/>
      <c r="K216" s="258"/>
      <c r="L216" s="259"/>
      <c r="M216" s="23">
        <f>M215</f>
        <v>2.75</v>
      </c>
      <c r="N216" s="263"/>
      <c r="O216" s="23">
        <f>O215</f>
        <v>3.33</v>
      </c>
      <c r="P216" s="263"/>
      <c r="Q216" s="23">
        <f>Q215</f>
        <v>3.33</v>
      </c>
      <c r="R216" s="18" t="s">
        <v>4</v>
      </c>
      <c r="S216" s="2" t="s">
        <v>22</v>
      </c>
      <c r="T216" s="74"/>
    </row>
    <row r="217" spans="1:25" ht="15" customHeight="1" x14ac:dyDescent="0.25">
      <c r="A217" s="69"/>
      <c r="B217" s="70"/>
      <c r="C217" s="70"/>
      <c r="D217" s="70"/>
      <c r="E217" s="70"/>
      <c r="F217" s="70"/>
      <c r="G217" s="70"/>
      <c r="H217" s="187">
        <f t="shared" si="22"/>
        <v>0</v>
      </c>
      <c r="I217" s="11">
        <f>I215</f>
        <v>19.8</v>
      </c>
      <c r="J217" s="257"/>
      <c r="K217" s="258"/>
      <c r="L217" s="259"/>
      <c r="M217" s="23">
        <f>M215</f>
        <v>2.75</v>
      </c>
      <c r="N217" s="263"/>
      <c r="O217" s="23">
        <f>O215</f>
        <v>3.33</v>
      </c>
      <c r="P217" s="263"/>
      <c r="Q217" s="23">
        <f>Q215</f>
        <v>3.33</v>
      </c>
      <c r="R217" s="18" t="s">
        <v>5</v>
      </c>
      <c r="S217" s="2" t="s">
        <v>23</v>
      </c>
      <c r="T217" s="74"/>
    </row>
    <row r="218" spans="1:25" ht="15" customHeight="1" x14ac:dyDescent="0.25">
      <c r="A218" s="69"/>
      <c r="B218" s="70"/>
      <c r="C218" s="70"/>
      <c r="D218" s="70"/>
      <c r="E218" s="70"/>
      <c r="F218" s="70"/>
      <c r="G218" s="70"/>
      <c r="H218" s="187">
        <f t="shared" si="22"/>
        <v>0</v>
      </c>
      <c r="I218" s="11">
        <f>I215</f>
        <v>19.8</v>
      </c>
      <c r="J218" s="257"/>
      <c r="K218" s="258"/>
      <c r="L218" s="259"/>
      <c r="M218" s="23">
        <f>M215</f>
        <v>2.75</v>
      </c>
      <c r="N218" s="263"/>
      <c r="O218" s="23">
        <f>O215</f>
        <v>3.33</v>
      </c>
      <c r="P218" s="263"/>
      <c r="Q218" s="23">
        <f>Q215</f>
        <v>3.33</v>
      </c>
      <c r="R218" s="18" t="s">
        <v>6</v>
      </c>
      <c r="S218" s="2" t="s">
        <v>24</v>
      </c>
      <c r="T218" s="74"/>
    </row>
    <row r="219" spans="1:25" ht="15" customHeight="1" x14ac:dyDescent="0.25">
      <c r="A219" s="69"/>
      <c r="B219" s="70"/>
      <c r="C219" s="70"/>
      <c r="D219" s="70"/>
      <c r="E219" s="70"/>
      <c r="F219" s="70"/>
      <c r="G219" s="70"/>
      <c r="H219" s="187">
        <f>(J219*I219)+(L219*M219)+(N219*O219)+(P219*Q219)</f>
        <v>0</v>
      </c>
      <c r="I219" s="11">
        <f>I215</f>
        <v>19.8</v>
      </c>
      <c r="J219" s="257"/>
      <c r="K219" s="258"/>
      <c r="L219" s="259"/>
      <c r="M219" s="23">
        <f>M215</f>
        <v>2.75</v>
      </c>
      <c r="N219" s="263"/>
      <c r="O219" s="23">
        <f>O215</f>
        <v>3.33</v>
      </c>
      <c r="P219" s="263"/>
      <c r="Q219" s="23">
        <f>Q215</f>
        <v>3.33</v>
      </c>
      <c r="R219" s="18" t="s">
        <v>7</v>
      </c>
      <c r="S219" s="2" t="s">
        <v>25</v>
      </c>
      <c r="T219" s="74"/>
      <c r="Y219" s="4"/>
    </row>
    <row r="220" spans="1:25" ht="15" customHeight="1" x14ac:dyDescent="0.25">
      <c r="A220" s="69"/>
      <c r="B220" s="70"/>
      <c r="C220" s="70"/>
      <c r="D220" s="70"/>
      <c r="E220" s="70"/>
      <c r="F220" s="70"/>
      <c r="G220" s="70"/>
      <c r="H220" s="187">
        <f t="shared" ref="H220:H224" si="23">(J220*I220)+(L220*M220)+(N220*O220)+(P220*Q220)</f>
        <v>0</v>
      </c>
      <c r="I220" s="11">
        <f>I215</f>
        <v>19.8</v>
      </c>
      <c r="J220" s="257"/>
      <c r="K220" s="258"/>
      <c r="L220" s="259"/>
      <c r="M220" s="23">
        <f>M215</f>
        <v>2.75</v>
      </c>
      <c r="N220" s="263"/>
      <c r="O220" s="23">
        <f>O215</f>
        <v>3.33</v>
      </c>
      <c r="P220" s="263"/>
      <c r="Q220" s="23">
        <f>Q215</f>
        <v>3.33</v>
      </c>
      <c r="R220" s="18" t="s">
        <v>8</v>
      </c>
      <c r="S220" s="2" t="s">
        <v>26</v>
      </c>
      <c r="T220" s="74"/>
    </row>
    <row r="221" spans="1:25" ht="15" customHeight="1" x14ac:dyDescent="0.25">
      <c r="A221" s="69"/>
      <c r="B221" s="70"/>
      <c r="C221" s="70"/>
      <c r="D221" s="70"/>
      <c r="E221" s="70"/>
      <c r="F221" s="70"/>
      <c r="G221" s="70"/>
      <c r="H221" s="187">
        <f t="shared" si="23"/>
        <v>0</v>
      </c>
      <c r="I221" s="11">
        <f>I215*1.2</f>
        <v>23.76</v>
      </c>
      <c r="J221" s="257"/>
      <c r="K221" s="258"/>
      <c r="L221" s="259"/>
      <c r="M221" s="23">
        <f>M215*1.2</f>
        <v>3.3</v>
      </c>
      <c r="N221" s="263"/>
      <c r="O221" s="23">
        <f>O215*1.2</f>
        <v>3.996</v>
      </c>
      <c r="P221" s="263"/>
      <c r="Q221" s="23">
        <f>Q215*1.2</f>
        <v>3.996</v>
      </c>
      <c r="R221" s="18" t="s">
        <v>15</v>
      </c>
      <c r="S221" s="2" t="s">
        <v>10</v>
      </c>
      <c r="T221" s="75" t="s">
        <v>20</v>
      </c>
    </row>
    <row r="222" spans="1:25" ht="15" customHeight="1" x14ac:dyDescent="0.25">
      <c r="A222" s="69"/>
      <c r="B222" s="70"/>
      <c r="C222" s="70"/>
      <c r="D222" s="70"/>
      <c r="E222" s="70"/>
      <c r="F222" s="70"/>
      <c r="G222" s="70"/>
      <c r="H222" s="187">
        <f t="shared" si="23"/>
        <v>0</v>
      </c>
      <c r="I222" s="11">
        <f>I215*1.2</f>
        <v>23.76</v>
      </c>
      <c r="J222" s="257"/>
      <c r="K222" s="258"/>
      <c r="L222" s="259"/>
      <c r="M222" s="23">
        <f>M215*1.2</f>
        <v>3.3</v>
      </c>
      <c r="N222" s="263"/>
      <c r="O222" s="23">
        <f>O215*1.2</f>
        <v>3.996</v>
      </c>
      <c r="P222" s="263"/>
      <c r="Q222" s="23">
        <f>Q215*1.2</f>
        <v>3.996</v>
      </c>
      <c r="R222" s="18" t="s">
        <v>16</v>
      </c>
      <c r="S222" s="2" t="s">
        <v>11</v>
      </c>
      <c r="T222" s="75"/>
    </row>
    <row r="223" spans="1:25" ht="15" customHeight="1" x14ac:dyDescent="0.25">
      <c r="A223" s="69"/>
      <c r="B223" s="70"/>
      <c r="C223" s="70"/>
      <c r="D223" s="70"/>
      <c r="E223" s="70"/>
      <c r="F223" s="70"/>
      <c r="G223" s="70"/>
      <c r="H223" s="187">
        <f t="shared" si="23"/>
        <v>0</v>
      </c>
      <c r="I223" s="11">
        <f>I215*1.2</f>
        <v>23.76</v>
      </c>
      <c r="J223" s="257"/>
      <c r="K223" s="258"/>
      <c r="L223" s="259"/>
      <c r="M223" s="23">
        <f>M215*1.2</f>
        <v>3.3</v>
      </c>
      <c r="N223" s="263"/>
      <c r="O223" s="23">
        <f>O215*1.2</f>
        <v>3.996</v>
      </c>
      <c r="P223" s="263"/>
      <c r="Q223" s="23">
        <f>Q215*1.2</f>
        <v>3.996</v>
      </c>
      <c r="R223" s="18" t="s">
        <v>17</v>
      </c>
      <c r="S223" s="2" t="s">
        <v>12</v>
      </c>
      <c r="T223" s="75"/>
    </row>
    <row r="224" spans="1:25" ht="15" customHeight="1" x14ac:dyDescent="0.25">
      <c r="A224" s="69"/>
      <c r="B224" s="70"/>
      <c r="C224" s="70"/>
      <c r="D224" s="70"/>
      <c r="E224" s="70"/>
      <c r="F224" s="70"/>
      <c r="G224" s="70"/>
      <c r="H224" s="187">
        <f t="shared" si="23"/>
        <v>0</v>
      </c>
      <c r="I224" s="11">
        <f>I215*1.2</f>
        <v>23.76</v>
      </c>
      <c r="J224" s="257"/>
      <c r="K224" s="258"/>
      <c r="L224" s="259"/>
      <c r="M224" s="23">
        <f>M215*1.2</f>
        <v>3.3</v>
      </c>
      <c r="N224" s="263"/>
      <c r="O224" s="23">
        <f>O215*1.2</f>
        <v>3.996</v>
      </c>
      <c r="P224" s="263"/>
      <c r="Q224" s="23">
        <f>Q215*1.2</f>
        <v>3.996</v>
      </c>
      <c r="R224" s="18" t="s">
        <v>9</v>
      </c>
      <c r="S224" s="2" t="s">
        <v>13</v>
      </c>
      <c r="T224" s="75"/>
    </row>
    <row r="225" spans="1:25" ht="15" customHeight="1" thickBot="1" x14ac:dyDescent="0.3">
      <c r="A225" s="69"/>
      <c r="B225" s="70"/>
      <c r="C225" s="70"/>
      <c r="D225" s="70"/>
      <c r="E225" s="70"/>
      <c r="F225" s="70"/>
      <c r="G225" s="70"/>
      <c r="H225" s="188">
        <f>(J225*I225)+(L225*M225)+(N225*O225)+(P225*Q225)</f>
        <v>0</v>
      </c>
      <c r="I225" s="16">
        <f>I215*1.2</f>
        <v>23.76</v>
      </c>
      <c r="J225" s="260"/>
      <c r="K225" s="261"/>
      <c r="L225" s="262"/>
      <c r="M225" s="24">
        <f>M215*1.2</f>
        <v>3.3</v>
      </c>
      <c r="N225" s="264"/>
      <c r="O225" s="24">
        <f>O215*1.2</f>
        <v>3.996</v>
      </c>
      <c r="P225" s="264"/>
      <c r="Q225" s="24">
        <f>Q215*1.2</f>
        <v>3.996</v>
      </c>
      <c r="R225" s="19" t="s">
        <v>18</v>
      </c>
      <c r="S225" s="20" t="s">
        <v>14</v>
      </c>
      <c r="T225" s="76"/>
    </row>
    <row r="226" spans="1:25" ht="17.25" customHeight="1" thickBot="1" x14ac:dyDescent="0.3">
      <c r="A226" s="69"/>
      <c r="B226" s="70"/>
      <c r="C226" s="70"/>
      <c r="D226" s="70"/>
      <c r="E226" s="70"/>
      <c r="F226" s="70"/>
      <c r="G226" s="70"/>
      <c r="H226" s="29">
        <f>SUM(H215:H225)</f>
        <v>0</v>
      </c>
      <c r="I226" s="77" t="s">
        <v>52</v>
      </c>
      <c r="J226" s="78"/>
      <c r="K226" s="78"/>
      <c r="L226" s="78"/>
      <c r="M226" s="78"/>
      <c r="N226" s="78"/>
      <c r="O226" s="78"/>
      <c r="P226" s="78"/>
      <c r="Q226" s="78"/>
      <c r="R226" s="78"/>
      <c r="S226" s="78"/>
      <c r="T226" s="79"/>
    </row>
    <row r="227" spans="1:25" ht="15" customHeight="1" x14ac:dyDescent="0.25">
      <c r="A227" s="69"/>
      <c r="B227" s="70"/>
      <c r="C227" s="70"/>
      <c r="D227" s="70"/>
      <c r="E227" s="70"/>
      <c r="F227" s="70"/>
      <c r="G227" s="70"/>
      <c r="H227" s="80" t="s">
        <v>48</v>
      </c>
      <c r="I227" s="81"/>
      <c r="J227" s="81"/>
      <c r="K227" s="265"/>
      <c r="L227" s="265"/>
      <c r="M227" s="265"/>
      <c r="N227" s="265"/>
      <c r="O227" s="265"/>
      <c r="P227" s="265"/>
      <c r="Q227" s="265"/>
      <c r="R227" s="265"/>
      <c r="S227" s="265"/>
      <c r="T227" s="266"/>
    </row>
    <row r="228" spans="1:25" ht="15" customHeight="1" thickBot="1" x14ac:dyDescent="0.3">
      <c r="A228" s="71"/>
      <c r="B228" s="72"/>
      <c r="C228" s="72"/>
      <c r="D228" s="72"/>
      <c r="E228" s="72"/>
      <c r="F228" s="72"/>
      <c r="G228" s="72"/>
      <c r="H228" s="82" t="s">
        <v>49</v>
      </c>
      <c r="I228" s="83"/>
      <c r="J228" s="83"/>
      <c r="K228" s="267"/>
      <c r="L228" s="267"/>
      <c r="M228" s="267"/>
      <c r="N228" s="267"/>
      <c r="O228" s="267"/>
      <c r="P228" s="267"/>
      <c r="Q228" s="267"/>
      <c r="R228" s="267"/>
      <c r="S228" s="267"/>
      <c r="T228" s="268"/>
    </row>
    <row r="229" spans="1:25" ht="20.25" customHeight="1" thickBot="1" x14ac:dyDescent="0.3">
      <c r="A229" s="44"/>
      <c r="B229" s="44"/>
      <c r="C229" s="44"/>
      <c r="D229" s="44"/>
      <c r="E229" s="44"/>
      <c r="F229" s="44"/>
      <c r="G229" s="44"/>
      <c r="H229" s="44"/>
      <c r="I229" s="44"/>
      <c r="J229" s="44"/>
      <c r="K229" s="44"/>
      <c r="L229" s="44"/>
      <c r="M229" s="44"/>
      <c r="N229" s="44"/>
      <c r="O229" s="44"/>
      <c r="P229" s="44"/>
      <c r="Q229" s="44"/>
      <c r="R229" s="44"/>
      <c r="S229" s="44"/>
      <c r="T229" s="44"/>
    </row>
    <row r="230" spans="1:25" ht="14.25" customHeight="1" thickBot="1" x14ac:dyDescent="0.3">
      <c r="A230" s="84" t="s">
        <v>39</v>
      </c>
      <c r="B230" s="85"/>
      <c r="C230" s="94" t="s">
        <v>115</v>
      </c>
      <c r="D230" s="95"/>
      <c r="E230" s="95"/>
      <c r="F230" s="95"/>
      <c r="G230" s="96"/>
      <c r="H230" s="45" t="s">
        <v>28</v>
      </c>
      <c r="I230" s="47" t="s">
        <v>45</v>
      </c>
      <c r="J230" s="48"/>
      <c r="K230" s="51" t="s">
        <v>46</v>
      </c>
      <c r="L230" s="51"/>
      <c r="M230" s="51"/>
      <c r="N230" s="51"/>
      <c r="O230" s="51"/>
      <c r="P230" s="51"/>
      <c r="Q230" s="51"/>
      <c r="R230" s="52" t="s">
        <v>31</v>
      </c>
      <c r="S230" s="53"/>
      <c r="T230" s="54"/>
    </row>
    <row r="231" spans="1:25" s="10" customFormat="1" ht="19.5" customHeight="1" x14ac:dyDescent="0.2">
      <c r="A231" s="86"/>
      <c r="B231" s="87"/>
      <c r="C231" s="97"/>
      <c r="D231" s="98"/>
      <c r="E231" s="98"/>
      <c r="F231" s="98"/>
      <c r="G231" s="99"/>
      <c r="H231" s="46"/>
      <c r="I231" s="49"/>
      <c r="J231" s="50"/>
      <c r="K231" s="61" t="s">
        <v>41</v>
      </c>
      <c r="L231" s="62"/>
      <c r="M231" s="63"/>
      <c r="N231" s="64" t="s">
        <v>42</v>
      </c>
      <c r="O231" s="65"/>
      <c r="P231" s="61" t="s">
        <v>43</v>
      </c>
      <c r="Q231" s="66"/>
      <c r="R231" s="55"/>
      <c r="S231" s="56"/>
      <c r="T231" s="57"/>
    </row>
    <row r="232" spans="1:25" ht="34.5" thickBot="1" x14ac:dyDescent="0.3">
      <c r="A232" s="67" t="s">
        <v>75</v>
      </c>
      <c r="B232" s="68"/>
      <c r="C232" s="100"/>
      <c r="D232" s="101"/>
      <c r="E232" s="101"/>
      <c r="F232" s="101"/>
      <c r="G232" s="102"/>
      <c r="H232" s="46"/>
      <c r="I232" s="12" t="s">
        <v>47</v>
      </c>
      <c r="J232" s="15" t="s">
        <v>27</v>
      </c>
      <c r="K232" s="21" t="s">
        <v>40</v>
      </c>
      <c r="L232" s="25" t="s">
        <v>44</v>
      </c>
      <c r="M232" s="22" t="s">
        <v>47</v>
      </c>
      <c r="N232" s="27" t="s">
        <v>44</v>
      </c>
      <c r="O232" s="22" t="s">
        <v>47</v>
      </c>
      <c r="P232" s="27" t="s">
        <v>44</v>
      </c>
      <c r="Q232" s="22" t="s">
        <v>47</v>
      </c>
      <c r="R232" s="58"/>
      <c r="S232" s="59"/>
      <c r="T232" s="60"/>
    </row>
    <row r="233" spans="1:25" ht="15" customHeight="1" x14ac:dyDescent="0.25">
      <c r="A233" s="69"/>
      <c r="B233" s="70"/>
      <c r="C233" s="70"/>
      <c r="D233" s="70"/>
      <c r="E233" s="70"/>
      <c r="F233" s="70"/>
      <c r="G233" s="70"/>
      <c r="H233" s="187">
        <f>(J233*I233)+(L233*M233)+(N233*O233)+(P233*Q233)</f>
        <v>0</v>
      </c>
      <c r="I233" s="11">
        <v>19.8</v>
      </c>
      <c r="J233" s="257"/>
      <c r="K233" s="258"/>
      <c r="L233" s="259"/>
      <c r="M233" s="23">
        <v>2.75</v>
      </c>
      <c r="N233" s="263"/>
      <c r="O233" s="23">
        <v>3.33</v>
      </c>
      <c r="P233" s="263"/>
      <c r="Q233" s="31">
        <v>3.33</v>
      </c>
      <c r="R233" s="17" t="s">
        <v>3</v>
      </c>
      <c r="S233" s="43" t="s">
        <v>21</v>
      </c>
      <c r="T233" s="73" t="s">
        <v>19</v>
      </c>
    </row>
    <row r="234" spans="1:25" ht="15" customHeight="1" x14ac:dyDescent="0.25">
      <c r="A234" s="69"/>
      <c r="B234" s="70"/>
      <c r="C234" s="70"/>
      <c r="D234" s="70"/>
      <c r="E234" s="70"/>
      <c r="F234" s="70"/>
      <c r="G234" s="70"/>
      <c r="H234" s="187">
        <f t="shared" ref="H234:H236" si="24">(J234*I234)+(L234*M234)+(N234*O234)+(P234*Q234)</f>
        <v>0</v>
      </c>
      <c r="I234" s="11">
        <f>I233</f>
        <v>19.8</v>
      </c>
      <c r="J234" s="257"/>
      <c r="K234" s="258"/>
      <c r="L234" s="259"/>
      <c r="M234" s="23">
        <f>M233</f>
        <v>2.75</v>
      </c>
      <c r="N234" s="263"/>
      <c r="O234" s="23">
        <f>O233</f>
        <v>3.33</v>
      </c>
      <c r="P234" s="263"/>
      <c r="Q234" s="23">
        <f>Q233</f>
        <v>3.33</v>
      </c>
      <c r="R234" s="18" t="s">
        <v>4</v>
      </c>
      <c r="S234" s="2" t="s">
        <v>22</v>
      </c>
      <c r="T234" s="74"/>
    </row>
    <row r="235" spans="1:25" ht="15" customHeight="1" x14ac:dyDescent="0.25">
      <c r="A235" s="69"/>
      <c r="B235" s="70"/>
      <c r="C235" s="70"/>
      <c r="D235" s="70"/>
      <c r="E235" s="70"/>
      <c r="F235" s="70"/>
      <c r="G235" s="70"/>
      <c r="H235" s="187">
        <f t="shared" si="24"/>
        <v>0</v>
      </c>
      <c r="I235" s="11">
        <f>I233</f>
        <v>19.8</v>
      </c>
      <c r="J235" s="257"/>
      <c r="K235" s="258"/>
      <c r="L235" s="259"/>
      <c r="M235" s="23">
        <f>M233</f>
        <v>2.75</v>
      </c>
      <c r="N235" s="263"/>
      <c r="O235" s="23">
        <f>O233</f>
        <v>3.33</v>
      </c>
      <c r="P235" s="263"/>
      <c r="Q235" s="23">
        <f>Q233</f>
        <v>3.33</v>
      </c>
      <c r="R235" s="18" t="s">
        <v>5</v>
      </c>
      <c r="S235" s="2" t="s">
        <v>23</v>
      </c>
      <c r="T235" s="74"/>
    </row>
    <row r="236" spans="1:25" ht="15" customHeight="1" x14ac:dyDescent="0.25">
      <c r="A236" s="69"/>
      <c r="B236" s="70"/>
      <c r="C236" s="70"/>
      <c r="D236" s="70"/>
      <c r="E236" s="70"/>
      <c r="F236" s="70"/>
      <c r="G236" s="70"/>
      <c r="H236" s="187">
        <f t="shared" si="24"/>
        <v>0</v>
      </c>
      <c r="I236" s="11">
        <f>I233</f>
        <v>19.8</v>
      </c>
      <c r="J236" s="257"/>
      <c r="K236" s="258"/>
      <c r="L236" s="259"/>
      <c r="M236" s="23">
        <f>M233</f>
        <v>2.75</v>
      </c>
      <c r="N236" s="263"/>
      <c r="O236" s="23">
        <f>O233</f>
        <v>3.33</v>
      </c>
      <c r="P236" s="263"/>
      <c r="Q236" s="23">
        <f>Q233</f>
        <v>3.33</v>
      </c>
      <c r="R236" s="18" t="s">
        <v>6</v>
      </c>
      <c r="S236" s="2" t="s">
        <v>24</v>
      </c>
      <c r="T236" s="74"/>
    </row>
    <row r="237" spans="1:25" ht="15" customHeight="1" x14ac:dyDescent="0.25">
      <c r="A237" s="69"/>
      <c r="B237" s="70"/>
      <c r="C237" s="70"/>
      <c r="D237" s="70"/>
      <c r="E237" s="70"/>
      <c r="F237" s="70"/>
      <c r="G237" s="70"/>
      <c r="H237" s="187">
        <f>(J237*I237)+(L237*M237)+(N237*O237)+(P237*Q237)</f>
        <v>0</v>
      </c>
      <c r="I237" s="11">
        <f>I233</f>
        <v>19.8</v>
      </c>
      <c r="J237" s="257"/>
      <c r="K237" s="258"/>
      <c r="L237" s="259"/>
      <c r="M237" s="23">
        <f>M233</f>
        <v>2.75</v>
      </c>
      <c r="N237" s="263"/>
      <c r="O237" s="23">
        <f>O233</f>
        <v>3.33</v>
      </c>
      <c r="P237" s="263"/>
      <c r="Q237" s="23">
        <f>Q233</f>
        <v>3.33</v>
      </c>
      <c r="R237" s="18" t="s">
        <v>7</v>
      </c>
      <c r="S237" s="2" t="s">
        <v>25</v>
      </c>
      <c r="T237" s="74"/>
      <c r="Y237" s="4"/>
    </row>
    <row r="238" spans="1:25" ht="15" customHeight="1" x14ac:dyDescent="0.25">
      <c r="A238" s="69"/>
      <c r="B238" s="70"/>
      <c r="C238" s="70"/>
      <c r="D238" s="70"/>
      <c r="E238" s="70"/>
      <c r="F238" s="70"/>
      <c r="G238" s="70"/>
      <c r="H238" s="187">
        <f t="shared" ref="H238:H242" si="25">(J238*I238)+(L238*M238)+(N238*O238)+(P238*Q238)</f>
        <v>0</v>
      </c>
      <c r="I238" s="11">
        <f>I233</f>
        <v>19.8</v>
      </c>
      <c r="J238" s="257"/>
      <c r="K238" s="258"/>
      <c r="L238" s="259"/>
      <c r="M238" s="23">
        <f>M233</f>
        <v>2.75</v>
      </c>
      <c r="N238" s="263"/>
      <c r="O238" s="23">
        <f>O233</f>
        <v>3.33</v>
      </c>
      <c r="P238" s="263"/>
      <c r="Q238" s="23">
        <f>Q233</f>
        <v>3.33</v>
      </c>
      <c r="R238" s="18" t="s">
        <v>8</v>
      </c>
      <c r="S238" s="2" t="s">
        <v>26</v>
      </c>
      <c r="T238" s="74"/>
    </row>
    <row r="239" spans="1:25" ht="15" customHeight="1" x14ac:dyDescent="0.25">
      <c r="A239" s="69"/>
      <c r="B239" s="70"/>
      <c r="C239" s="70"/>
      <c r="D239" s="70"/>
      <c r="E239" s="70"/>
      <c r="F239" s="70"/>
      <c r="G239" s="70"/>
      <c r="H239" s="187">
        <f>(J239*I239)+(L239*M239)+(N239*O239)+(P239*Q239)</f>
        <v>0</v>
      </c>
      <c r="I239" s="11">
        <f>I233*1.2</f>
        <v>23.76</v>
      </c>
      <c r="J239" s="257"/>
      <c r="K239" s="258"/>
      <c r="L239" s="259"/>
      <c r="M239" s="23">
        <f>M233*1.2</f>
        <v>3.3</v>
      </c>
      <c r="N239" s="263"/>
      <c r="O239" s="23">
        <f>O233*1.2</f>
        <v>3.996</v>
      </c>
      <c r="P239" s="263"/>
      <c r="Q239" s="23">
        <f>Q233*1.2</f>
        <v>3.996</v>
      </c>
      <c r="R239" s="18" t="s">
        <v>15</v>
      </c>
      <c r="S239" s="2" t="s">
        <v>10</v>
      </c>
      <c r="T239" s="75" t="s">
        <v>20</v>
      </c>
    </row>
    <row r="240" spans="1:25" ht="15" customHeight="1" x14ac:dyDescent="0.25">
      <c r="A240" s="69"/>
      <c r="B240" s="70"/>
      <c r="C240" s="70"/>
      <c r="D240" s="70"/>
      <c r="E240" s="70"/>
      <c r="F240" s="70"/>
      <c r="G240" s="70"/>
      <c r="H240" s="187">
        <f t="shared" si="25"/>
        <v>0</v>
      </c>
      <c r="I240" s="11">
        <f>I233*1.2</f>
        <v>23.76</v>
      </c>
      <c r="J240" s="257"/>
      <c r="K240" s="258"/>
      <c r="L240" s="259"/>
      <c r="M240" s="23">
        <f>M233*1.2</f>
        <v>3.3</v>
      </c>
      <c r="N240" s="263"/>
      <c r="O240" s="23">
        <f>O233*1.2</f>
        <v>3.996</v>
      </c>
      <c r="P240" s="263"/>
      <c r="Q240" s="23">
        <f>Q233*1.2</f>
        <v>3.996</v>
      </c>
      <c r="R240" s="18" t="s">
        <v>16</v>
      </c>
      <c r="S240" s="2" t="s">
        <v>11</v>
      </c>
      <c r="T240" s="75"/>
    </row>
    <row r="241" spans="1:25" ht="15" customHeight="1" x14ac:dyDescent="0.25">
      <c r="A241" s="69"/>
      <c r="B241" s="70"/>
      <c r="C241" s="70"/>
      <c r="D241" s="70"/>
      <c r="E241" s="70"/>
      <c r="F241" s="70"/>
      <c r="G241" s="70"/>
      <c r="H241" s="187">
        <f t="shared" si="25"/>
        <v>0</v>
      </c>
      <c r="I241" s="11">
        <f>I233*1.2</f>
        <v>23.76</v>
      </c>
      <c r="J241" s="257"/>
      <c r="K241" s="258"/>
      <c r="L241" s="259"/>
      <c r="M241" s="23">
        <f>M233*1.2</f>
        <v>3.3</v>
      </c>
      <c r="N241" s="263"/>
      <c r="O241" s="23">
        <f>O233*1.2</f>
        <v>3.996</v>
      </c>
      <c r="P241" s="263"/>
      <c r="Q241" s="23">
        <f>Q233*1.2</f>
        <v>3.996</v>
      </c>
      <c r="R241" s="18" t="s">
        <v>17</v>
      </c>
      <c r="S241" s="2" t="s">
        <v>12</v>
      </c>
      <c r="T241" s="75"/>
    </row>
    <row r="242" spans="1:25" ht="15" customHeight="1" x14ac:dyDescent="0.25">
      <c r="A242" s="69"/>
      <c r="B242" s="70"/>
      <c r="C242" s="70"/>
      <c r="D242" s="70"/>
      <c r="E242" s="70"/>
      <c r="F242" s="70"/>
      <c r="G242" s="70"/>
      <c r="H242" s="187">
        <f t="shared" si="25"/>
        <v>0</v>
      </c>
      <c r="I242" s="11">
        <f>I233*1.2</f>
        <v>23.76</v>
      </c>
      <c r="J242" s="257"/>
      <c r="K242" s="258"/>
      <c r="L242" s="259"/>
      <c r="M242" s="23">
        <f>M233*1.2</f>
        <v>3.3</v>
      </c>
      <c r="N242" s="263"/>
      <c r="O242" s="23">
        <f>O233*1.2</f>
        <v>3.996</v>
      </c>
      <c r="P242" s="263"/>
      <c r="Q242" s="23">
        <f>Q233*1.2</f>
        <v>3.996</v>
      </c>
      <c r="R242" s="18" t="s">
        <v>9</v>
      </c>
      <c r="S242" s="2" t="s">
        <v>13</v>
      </c>
      <c r="T242" s="75"/>
    </row>
    <row r="243" spans="1:25" ht="15" customHeight="1" thickBot="1" x14ac:dyDescent="0.3">
      <c r="A243" s="69"/>
      <c r="B243" s="70"/>
      <c r="C243" s="70"/>
      <c r="D243" s="70"/>
      <c r="E243" s="70"/>
      <c r="F243" s="70"/>
      <c r="G243" s="70"/>
      <c r="H243" s="188">
        <f>(J243*I243)+(L243*M243)+(N243*O243)+(P243*Q243)</f>
        <v>0</v>
      </c>
      <c r="I243" s="16">
        <f>I233*1.2</f>
        <v>23.76</v>
      </c>
      <c r="J243" s="260"/>
      <c r="K243" s="261"/>
      <c r="L243" s="262"/>
      <c r="M243" s="24">
        <f>M233*1.2</f>
        <v>3.3</v>
      </c>
      <c r="N243" s="264"/>
      <c r="O243" s="24">
        <f>O233*1.2</f>
        <v>3.996</v>
      </c>
      <c r="P243" s="264"/>
      <c r="Q243" s="24">
        <f>Q233*1.2</f>
        <v>3.996</v>
      </c>
      <c r="R243" s="19" t="s">
        <v>18</v>
      </c>
      <c r="S243" s="20" t="s">
        <v>14</v>
      </c>
      <c r="T243" s="76"/>
    </row>
    <row r="244" spans="1:25" ht="17.25" customHeight="1" thickBot="1" x14ac:dyDescent="0.3">
      <c r="A244" s="69"/>
      <c r="B244" s="70"/>
      <c r="C244" s="70"/>
      <c r="D244" s="70"/>
      <c r="E244" s="70"/>
      <c r="F244" s="70"/>
      <c r="G244" s="70"/>
      <c r="H244" s="29">
        <f>SUM(H233:H243)</f>
        <v>0</v>
      </c>
      <c r="I244" s="77" t="s">
        <v>52</v>
      </c>
      <c r="J244" s="78"/>
      <c r="K244" s="78"/>
      <c r="L244" s="78"/>
      <c r="M244" s="78"/>
      <c r="N244" s="78"/>
      <c r="O244" s="78"/>
      <c r="P244" s="78"/>
      <c r="Q244" s="78"/>
      <c r="R244" s="78"/>
      <c r="S244" s="78"/>
      <c r="T244" s="79"/>
    </row>
    <row r="245" spans="1:25" ht="15" customHeight="1" x14ac:dyDescent="0.25">
      <c r="A245" s="69"/>
      <c r="B245" s="70"/>
      <c r="C245" s="70"/>
      <c r="D245" s="70"/>
      <c r="E245" s="70"/>
      <c r="F245" s="70"/>
      <c r="G245" s="70"/>
      <c r="H245" s="80" t="s">
        <v>48</v>
      </c>
      <c r="I245" s="81"/>
      <c r="J245" s="81"/>
      <c r="K245" s="265"/>
      <c r="L245" s="265"/>
      <c r="M245" s="265"/>
      <c r="N245" s="265"/>
      <c r="O245" s="265"/>
      <c r="P245" s="265"/>
      <c r="Q245" s="265"/>
      <c r="R245" s="265"/>
      <c r="S245" s="265"/>
      <c r="T245" s="266"/>
    </row>
    <row r="246" spans="1:25" ht="15" customHeight="1" thickBot="1" x14ac:dyDescent="0.3">
      <c r="A246" s="71"/>
      <c r="B246" s="72"/>
      <c r="C246" s="72"/>
      <c r="D246" s="72"/>
      <c r="E246" s="72"/>
      <c r="F246" s="72"/>
      <c r="G246" s="72"/>
      <c r="H246" s="82" t="s">
        <v>49</v>
      </c>
      <c r="I246" s="83"/>
      <c r="J246" s="83"/>
      <c r="K246" s="267"/>
      <c r="L246" s="267"/>
      <c r="M246" s="267"/>
      <c r="N246" s="267"/>
      <c r="O246" s="267"/>
      <c r="P246" s="267"/>
      <c r="Q246" s="267"/>
      <c r="R246" s="267"/>
      <c r="S246" s="267"/>
      <c r="T246" s="268"/>
    </row>
    <row r="247" spans="1:25" ht="33.75" customHeight="1" thickBot="1" x14ac:dyDescent="0.3">
      <c r="A247" s="44"/>
      <c r="B247" s="44"/>
      <c r="C247" s="44"/>
      <c r="D247" s="44"/>
      <c r="E247" s="44"/>
      <c r="F247" s="44"/>
      <c r="G247" s="44"/>
      <c r="H247" s="44"/>
      <c r="I247" s="44"/>
      <c r="J247" s="44"/>
      <c r="K247" s="44"/>
      <c r="L247" s="44"/>
      <c r="M247" s="44"/>
      <c r="N247" s="44"/>
      <c r="O247" s="44"/>
      <c r="P247" s="44"/>
      <c r="Q247" s="44"/>
      <c r="R247" s="44"/>
      <c r="S247" s="44"/>
      <c r="T247" s="44"/>
    </row>
    <row r="248" spans="1:25" ht="14.25" customHeight="1" thickBot="1" x14ac:dyDescent="0.3">
      <c r="A248" s="84" t="s">
        <v>39</v>
      </c>
      <c r="B248" s="85"/>
      <c r="C248" s="94" t="s">
        <v>76</v>
      </c>
      <c r="D248" s="95"/>
      <c r="E248" s="95"/>
      <c r="F248" s="95"/>
      <c r="G248" s="96"/>
      <c r="H248" s="45" t="s">
        <v>28</v>
      </c>
      <c r="I248" s="47" t="s">
        <v>45</v>
      </c>
      <c r="J248" s="48"/>
      <c r="K248" s="51" t="s">
        <v>46</v>
      </c>
      <c r="L248" s="51"/>
      <c r="M248" s="51"/>
      <c r="N248" s="51"/>
      <c r="O248" s="51"/>
      <c r="P248" s="51"/>
      <c r="Q248" s="51"/>
      <c r="R248" s="52" t="s">
        <v>31</v>
      </c>
      <c r="S248" s="53"/>
      <c r="T248" s="54"/>
    </row>
    <row r="249" spans="1:25" s="10" customFormat="1" ht="19.5" customHeight="1" x14ac:dyDescent="0.2">
      <c r="A249" s="86"/>
      <c r="B249" s="87"/>
      <c r="C249" s="97"/>
      <c r="D249" s="98"/>
      <c r="E249" s="98"/>
      <c r="F249" s="98"/>
      <c r="G249" s="99"/>
      <c r="H249" s="46"/>
      <c r="I249" s="49"/>
      <c r="J249" s="50"/>
      <c r="K249" s="61" t="s">
        <v>41</v>
      </c>
      <c r="L249" s="62"/>
      <c r="M249" s="63"/>
      <c r="N249" s="61" t="s">
        <v>43</v>
      </c>
      <c r="O249" s="66"/>
      <c r="P249" s="88"/>
      <c r="Q249" s="89"/>
      <c r="R249" s="55"/>
      <c r="S249" s="56"/>
      <c r="T249" s="57"/>
    </row>
    <row r="250" spans="1:25" ht="34.5" thickBot="1" x14ac:dyDescent="0.3">
      <c r="A250" s="67" t="s">
        <v>77</v>
      </c>
      <c r="B250" s="68"/>
      <c r="C250" s="100"/>
      <c r="D250" s="101"/>
      <c r="E250" s="101"/>
      <c r="F250" s="101"/>
      <c r="G250" s="102"/>
      <c r="H250" s="46"/>
      <c r="I250" s="12" t="s">
        <v>47</v>
      </c>
      <c r="J250" s="15" t="s">
        <v>27</v>
      </c>
      <c r="K250" s="21" t="s">
        <v>40</v>
      </c>
      <c r="L250" s="25" t="s">
        <v>44</v>
      </c>
      <c r="M250" s="22" t="s">
        <v>47</v>
      </c>
      <c r="N250" s="27" t="s">
        <v>44</v>
      </c>
      <c r="O250" s="22" t="s">
        <v>47</v>
      </c>
      <c r="P250" s="189"/>
      <c r="Q250" s="190"/>
      <c r="R250" s="58"/>
      <c r="S250" s="59"/>
      <c r="T250" s="60"/>
    </row>
    <row r="251" spans="1:25" ht="15" customHeight="1" x14ac:dyDescent="0.25">
      <c r="A251" s="113"/>
      <c r="B251" s="44"/>
      <c r="C251" s="44"/>
      <c r="D251" s="44"/>
      <c r="E251" s="44"/>
      <c r="F251" s="44"/>
      <c r="G251" s="44"/>
      <c r="H251" s="187">
        <f>(J251*I251)+(L251*M251)+(N251*O251)+(P251*Q251)</f>
        <v>0</v>
      </c>
      <c r="I251" s="11">
        <v>20.95</v>
      </c>
      <c r="J251" s="257"/>
      <c r="K251" s="258"/>
      <c r="L251" s="259"/>
      <c r="M251" s="23">
        <v>2.75</v>
      </c>
      <c r="N251" s="263"/>
      <c r="O251" s="31">
        <v>3.33</v>
      </c>
      <c r="P251" s="232"/>
      <c r="Q251" s="191"/>
      <c r="R251" s="17" t="s">
        <v>3</v>
      </c>
      <c r="S251" s="43" t="s">
        <v>21</v>
      </c>
      <c r="T251" s="73" t="s">
        <v>19</v>
      </c>
    </row>
    <row r="252" spans="1:25" ht="15" customHeight="1" x14ac:dyDescent="0.25">
      <c r="A252" s="113"/>
      <c r="B252" s="44"/>
      <c r="C252" s="44"/>
      <c r="D252" s="44"/>
      <c r="E252" s="44"/>
      <c r="F252" s="44"/>
      <c r="G252" s="44"/>
      <c r="H252" s="187">
        <f t="shared" ref="H252:H254" si="26">(J252*I252)+(L252*M252)+(N252*O252)+(P252*Q252)</f>
        <v>0</v>
      </c>
      <c r="I252" s="11">
        <f>I251</f>
        <v>20.95</v>
      </c>
      <c r="J252" s="257"/>
      <c r="K252" s="258"/>
      <c r="L252" s="259"/>
      <c r="M252" s="23">
        <f>M251</f>
        <v>2.75</v>
      </c>
      <c r="N252" s="263"/>
      <c r="O252" s="23">
        <f>O251</f>
        <v>3.33</v>
      </c>
      <c r="P252" s="232"/>
      <c r="Q252" s="191"/>
      <c r="R252" s="18" t="s">
        <v>4</v>
      </c>
      <c r="S252" s="2" t="s">
        <v>22</v>
      </c>
      <c r="T252" s="74"/>
    </row>
    <row r="253" spans="1:25" ht="15" customHeight="1" x14ac:dyDescent="0.25">
      <c r="A253" s="113"/>
      <c r="B253" s="44"/>
      <c r="C253" s="44"/>
      <c r="D253" s="44"/>
      <c r="E253" s="44"/>
      <c r="F253" s="44"/>
      <c r="G253" s="44"/>
      <c r="H253" s="187">
        <f t="shared" si="26"/>
        <v>0</v>
      </c>
      <c r="I253" s="11">
        <f>I251</f>
        <v>20.95</v>
      </c>
      <c r="J253" s="257"/>
      <c r="K253" s="258"/>
      <c r="L253" s="259"/>
      <c r="M253" s="23">
        <f>M251</f>
        <v>2.75</v>
      </c>
      <c r="N253" s="263"/>
      <c r="O253" s="23">
        <f>O251</f>
        <v>3.33</v>
      </c>
      <c r="P253" s="232"/>
      <c r="Q253" s="191"/>
      <c r="R253" s="18" t="s">
        <v>5</v>
      </c>
      <c r="S253" s="2" t="s">
        <v>23</v>
      </c>
      <c r="T253" s="74"/>
    </row>
    <row r="254" spans="1:25" ht="15" customHeight="1" x14ac:dyDescent="0.25">
      <c r="A254" s="113"/>
      <c r="B254" s="44"/>
      <c r="C254" s="44"/>
      <c r="D254" s="44"/>
      <c r="E254" s="44"/>
      <c r="F254" s="44"/>
      <c r="G254" s="44"/>
      <c r="H254" s="187">
        <f t="shared" si="26"/>
        <v>0</v>
      </c>
      <c r="I254" s="11">
        <f>I251</f>
        <v>20.95</v>
      </c>
      <c r="J254" s="257"/>
      <c r="K254" s="258"/>
      <c r="L254" s="259"/>
      <c r="M254" s="23">
        <f>M251</f>
        <v>2.75</v>
      </c>
      <c r="N254" s="263"/>
      <c r="O254" s="23">
        <f>O251</f>
        <v>3.33</v>
      </c>
      <c r="P254" s="232"/>
      <c r="Q254" s="191"/>
      <c r="R254" s="18" t="s">
        <v>6</v>
      </c>
      <c r="S254" s="2" t="s">
        <v>24</v>
      </c>
      <c r="T254" s="74"/>
    </row>
    <row r="255" spans="1:25" ht="15" customHeight="1" x14ac:dyDescent="0.25">
      <c r="A255" s="113"/>
      <c r="B255" s="44"/>
      <c r="C255" s="44"/>
      <c r="D255" s="44"/>
      <c r="E255" s="44"/>
      <c r="F255" s="44"/>
      <c r="G255" s="44"/>
      <c r="H255" s="187">
        <f>(J255*I255)+(L255*M255)+(N255*O255)+(P255*Q255)</f>
        <v>0</v>
      </c>
      <c r="I255" s="11">
        <f>I251</f>
        <v>20.95</v>
      </c>
      <c r="J255" s="257"/>
      <c r="K255" s="258"/>
      <c r="L255" s="259"/>
      <c r="M255" s="23">
        <f>M251</f>
        <v>2.75</v>
      </c>
      <c r="N255" s="263"/>
      <c r="O255" s="23">
        <f>O251</f>
        <v>3.33</v>
      </c>
      <c r="P255" s="232"/>
      <c r="Q255" s="191"/>
      <c r="R255" s="18" t="s">
        <v>7</v>
      </c>
      <c r="S255" s="2" t="s">
        <v>25</v>
      </c>
      <c r="T255" s="74"/>
      <c r="Y255" s="4"/>
    </row>
    <row r="256" spans="1:25" ht="15" customHeight="1" x14ac:dyDescent="0.25">
      <c r="A256" s="113"/>
      <c r="B256" s="44"/>
      <c r="C256" s="44"/>
      <c r="D256" s="44"/>
      <c r="E256" s="44"/>
      <c r="F256" s="44"/>
      <c r="G256" s="44"/>
      <c r="H256" s="187">
        <f t="shared" ref="H256:H260" si="27">(J256*I256)+(L256*M256)+(N256*O256)+(P256*Q256)</f>
        <v>0</v>
      </c>
      <c r="I256" s="11">
        <f>I251</f>
        <v>20.95</v>
      </c>
      <c r="J256" s="257"/>
      <c r="K256" s="258"/>
      <c r="L256" s="259"/>
      <c r="M256" s="23">
        <f>M251</f>
        <v>2.75</v>
      </c>
      <c r="N256" s="263"/>
      <c r="O256" s="23">
        <f>O251</f>
        <v>3.33</v>
      </c>
      <c r="P256" s="232"/>
      <c r="Q256" s="191"/>
      <c r="R256" s="18" t="s">
        <v>8</v>
      </c>
      <c r="S256" s="2" t="s">
        <v>26</v>
      </c>
      <c r="T256" s="74"/>
    </row>
    <row r="257" spans="1:25" ht="15" customHeight="1" x14ac:dyDescent="0.25">
      <c r="A257" s="113"/>
      <c r="B257" s="44"/>
      <c r="C257" s="44"/>
      <c r="D257" s="44"/>
      <c r="E257" s="44"/>
      <c r="F257" s="44"/>
      <c r="G257" s="44"/>
      <c r="H257" s="187">
        <f t="shared" si="27"/>
        <v>0</v>
      </c>
      <c r="I257" s="11">
        <f>I251*1.2</f>
        <v>25.139999999999997</v>
      </c>
      <c r="J257" s="257"/>
      <c r="K257" s="258"/>
      <c r="L257" s="259"/>
      <c r="M257" s="23">
        <f>M251*1.2</f>
        <v>3.3</v>
      </c>
      <c r="N257" s="263"/>
      <c r="O257" s="23">
        <f>O251*1.2</f>
        <v>3.996</v>
      </c>
      <c r="P257" s="232"/>
      <c r="Q257" s="191"/>
      <c r="R257" s="18" t="s">
        <v>15</v>
      </c>
      <c r="S257" s="2" t="s">
        <v>10</v>
      </c>
      <c r="T257" s="75" t="s">
        <v>20</v>
      </c>
    </row>
    <row r="258" spans="1:25" ht="15" customHeight="1" x14ac:dyDescent="0.25">
      <c r="A258" s="113"/>
      <c r="B258" s="44"/>
      <c r="C258" s="44"/>
      <c r="D258" s="44"/>
      <c r="E258" s="44"/>
      <c r="F258" s="44"/>
      <c r="G258" s="44"/>
      <c r="H258" s="187">
        <f t="shared" si="27"/>
        <v>0</v>
      </c>
      <c r="I258" s="11">
        <f>I251*1.2</f>
        <v>25.139999999999997</v>
      </c>
      <c r="J258" s="257"/>
      <c r="K258" s="258"/>
      <c r="L258" s="259"/>
      <c r="M258" s="23">
        <f>M251*1.2</f>
        <v>3.3</v>
      </c>
      <c r="N258" s="263"/>
      <c r="O258" s="23">
        <f>O251*1.2</f>
        <v>3.996</v>
      </c>
      <c r="P258" s="232"/>
      <c r="Q258" s="191"/>
      <c r="R258" s="18" t="s">
        <v>16</v>
      </c>
      <c r="S258" s="2" t="s">
        <v>11</v>
      </c>
      <c r="T258" s="75"/>
    </row>
    <row r="259" spans="1:25" ht="15" customHeight="1" x14ac:dyDescent="0.25">
      <c r="A259" s="113"/>
      <c r="B259" s="44"/>
      <c r="C259" s="44"/>
      <c r="D259" s="44"/>
      <c r="E259" s="44"/>
      <c r="F259" s="44"/>
      <c r="G259" s="44"/>
      <c r="H259" s="187">
        <f t="shared" si="27"/>
        <v>0</v>
      </c>
      <c r="I259" s="11">
        <f>I251*1.2</f>
        <v>25.139999999999997</v>
      </c>
      <c r="J259" s="257"/>
      <c r="K259" s="258"/>
      <c r="L259" s="259"/>
      <c r="M259" s="23">
        <f>M251*1.2</f>
        <v>3.3</v>
      </c>
      <c r="N259" s="263"/>
      <c r="O259" s="23">
        <f>O251*1.2</f>
        <v>3.996</v>
      </c>
      <c r="P259" s="232"/>
      <c r="Q259" s="191"/>
      <c r="R259" s="18" t="s">
        <v>17</v>
      </c>
      <c r="S259" s="2" t="s">
        <v>12</v>
      </c>
      <c r="T259" s="75"/>
    </row>
    <row r="260" spans="1:25" ht="15" customHeight="1" x14ac:dyDescent="0.25">
      <c r="A260" s="113"/>
      <c r="B260" s="44"/>
      <c r="C260" s="44"/>
      <c r="D260" s="44"/>
      <c r="E260" s="44"/>
      <c r="F260" s="44"/>
      <c r="G260" s="44"/>
      <c r="H260" s="187">
        <f t="shared" si="27"/>
        <v>0</v>
      </c>
      <c r="I260" s="11">
        <f>I251*1.2</f>
        <v>25.139999999999997</v>
      </c>
      <c r="J260" s="257"/>
      <c r="K260" s="258"/>
      <c r="L260" s="259"/>
      <c r="M260" s="23">
        <f>M251*1.2</f>
        <v>3.3</v>
      </c>
      <c r="N260" s="263"/>
      <c r="O260" s="23">
        <f>O251*1.2</f>
        <v>3.996</v>
      </c>
      <c r="P260" s="232"/>
      <c r="Q260" s="191"/>
      <c r="R260" s="18" t="s">
        <v>9</v>
      </c>
      <c r="S260" s="2" t="s">
        <v>13</v>
      </c>
      <c r="T260" s="75"/>
    </row>
    <row r="261" spans="1:25" ht="15" customHeight="1" thickBot="1" x14ac:dyDescent="0.3">
      <c r="A261" s="113"/>
      <c r="B261" s="44"/>
      <c r="C261" s="44"/>
      <c r="D261" s="44"/>
      <c r="E261" s="44"/>
      <c r="F261" s="44"/>
      <c r="G261" s="44"/>
      <c r="H261" s="188">
        <f>(J261*I261)+(L261*M261)+(N261*O261)+(P261*Q261)</f>
        <v>0</v>
      </c>
      <c r="I261" s="16">
        <f>I251*1.2</f>
        <v>25.139999999999997</v>
      </c>
      <c r="J261" s="260"/>
      <c r="K261" s="261"/>
      <c r="L261" s="262"/>
      <c r="M261" s="24">
        <f>M251*1.2</f>
        <v>3.3</v>
      </c>
      <c r="N261" s="264"/>
      <c r="O261" s="24">
        <f>O251*1.2</f>
        <v>3.996</v>
      </c>
      <c r="P261" s="233"/>
      <c r="Q261" s="192"/>
      <c r="R261" s="19" t="s">
        <v>18</v>
      </c>
      <c r="S261" s="20" t="s">
        <v>14</v>
      </c>
      <c r="T261" s="76"/>
    </row>
    <row r="262" spans="1:25" ht="17.25" customHeight="1" thickBot="1" x14ac:dyDescent="0.3">
      <c r="A262" s="113"/>
      <c r="B262" s="44"/>
      <c r="C262" s="44"/>
      <c r="D262" s="44"/>
      <c r="E262" s="44"/>
      <c r="F262" s="44"/>
      <c r="G262" s="44"/>
      <c r="H262" s="29">
        <f>SUM(H251:H261)</f>
        <v>0</v>
      </c>
      <c r="I262" s="77" t="s">
        <v>52</v>
      </c>
      <c r="J262" s="78"/>
      <c r="K262" s="78"/>
      <c r="L262" s="78"/>
      <c r="M262" s="78"/>
      <c r="N262" s="78"/>
      <c r="O262" s="78"/>
      <c r="P262" s="78"/>
      <c r="Q262" s="78"/>
      <c r="R262" s="78"/>
      <c r="S262" s="78"/>
      <c r="T262" s="79"/>
    </row>
    <row r="263" spans="1:25" ht="15" customHeight="1" thickBot="1" x14ac:dyDescent="0.3">
      <c r="A263" s="114"/>
      <c r="B263" s="115"/>
      <c r="C263" s="115"/>
      <c r="D263" s="115"/>
      <c r="E263" s="115"/>
      <c r="F263" s="115"/>
      <c r="G263" s="115"/>
      <c r="H263" s="275" t="s">
        <v>49</v>
      </c>
      <c r="I263" s="276"/>
      <c r="J263" s="276"/>
      <c r="K263" s="273"/>
      <c r="L263" s="273"/>
      <c r="M263" s="273"/>
      <c r="N263" s="273"/>
      <c r="O263" s="273"/>
      <c r="P263" s="273"/>
      <c r="Q263" s="273"/>
      <c r="R263" s="273"/>
      <c r="S263" s="273"/>
      <c r="T263" s="274"/>
    </row>
    <row r="264" spans="1:25" ht="30" customHeight="1" thickBot="1" x14ac:dyDescent="0.3">
      <c r="A264" s="44"/>
      <c r="B264" s="44"/>
      <c r="C264" s="44"/>
      <c r="D264" s="44"/>
      <c r="E264" s="44"/>
      <c r="F264" s="44"/>
      <c r="G264" s="44"/>
      <c r="H264" s="44"/>
      <c r="I264" s="44"/>
      <c r="J264" s="44"/>
      <c r="K264" s="44"/>
      <c r="L264" s="44"/>
      <c r="M264" s="44"/>
      <c r="N264" s="44"/>
      <c r="O264" s="44"/>
      <c r="P264" s="44"/>
      <c r="Q264" s="44"/>
      <c r="R264" s="44"/>
      <c r="S264" s="44"/>
      <c r="T264" s="44"/>
    </row>
    <row r="265" spans="1:25" ht="14.25" customHeight="1" thickBot="1" x14ac:dyDescent="0.3">
      <c r="A265" s="84" t="s">
        <v>39</v>
      </c>
      <c r="B265" s="85"/>
      <c r="C265" s="94" t="s">
        <v>79</v>
      </c>
      <c r="D265" s="95"/>
      <c r="E265" s="95"/>
      <c r="F265" s="95"/>
      <c r="G265" s="96"/>
      <c r="H265" s="45" t="s">
        <v>28</v>
      </c>
      <c r="I265" s="47" t="s">
        <v>45</v>
      </c>
      <c r="J265" s="48"/>
      <c r="K265" s="51" t="s">
        <v>46</v>
      </c>
      <c r="L265" s="51"/>
      <c r="M265" s="51"/>
      <c r="N265" s="51"/>
      <c r="O265" s="51"/>
      <c r="P265" s="51"/>
      <c r="Q265" s="51"/>
      <c r="R265" s="52" t="s">
        <v>31</v>
      </c>
      <c r="S265" s="53"/>
      <c r="T265" s="54"/>
    </row>
    <row r="266" spans="1:25" s="10" customFormat="1" ht="19.5" customHeight="1" x14ac:dyDescent="0.2">
      <c r="A266" s="86"/>
      <c r="B266" s="87"/>
      <c r="C266" s="97"/>
      <c r="D266" s="98"/>
      <c r="E266" s="98"/>
      <c r="F266" s="98"/>
      <c r="G266" s="99"/>
      <c r="H266" s="46"/>
      <c r="I266" s="49"/>
      <c r="J266" s="50"/>
      <c r="K266" s="61" t="s">
        <v>41</v>
      </c>
      <c r="L266" s="62"/>
      <c r="M266" s="63"/>
      <c r="N266" s="61" t="s">
        <v>43</v>
      </c>
      <c r="O266" s="66"/>
      <c r="P266" s="88"/>
      <c r="Q266" s="89"/>
      <c r="R266" s="55"/>
      <c r="S266" s="56"/>
      <c r="T266" s="57"/>
    </row>
    <row r="267" spans="1:25" ht="34.5" thickBot="1" x14ac:dyDescent="0.3">
      <c r="A267" s="67" t="s">
        <v>78</v>
      </c>
      <c r="B267" s="68"/>
      <c r="C267" s="100"/>
      <c r="D267" s="101"/>
      <c r="E267" s="101"/>
      <c r="F267" s="101"/>
      <c r="G267" s="102"/>
      <c r="H267" s="46"/>
      <c r="I267" s="12" t="s">
        <v>47</v>
      </c>
      <c r="J267" s="15" t="s">
        <v>27</v>
      </c>
      <c r="K267" s="21" t="s">
        <v>40</v>
      </c>
      <c r="L267" s="25" t="s">
        <v>44</v>
      </c>
      <c r="M267" s="22" t="s">
        <v>47</v>
      </c>
      <c r="N267" s="27" t="s">
        <v>44</v>
      </c>
      <c r="O267" s="22" t="s">
        <v>47</v>
      </c>
      <c r="P267" s="189"/>
      <c r="Q267" s="190"/>
      <c r="R267" s="58"/>
      <c r="S267" s="59"/>
      <c r="T267" s="60"/>
    </row>
    <row r="268" spans="1:25" ht="15" customHeight="1" x14ac:dyDescent="0.25">
      <c r="A268" s="113"/>
      <c r="B268" s="44"/>
      <c r="C268" s="44"/>
      <c r="D268" s="44"/>
      <c r="E268" s="44"/>
      <c r="F268" s="44"/>
      <c r="G268" s="44"/>
      <c r="H268" s="187">
        <f>(J268*I268)+(L268*M268)+(N268*O268)+(P268*Q268)</f>
        <v>0</v>
      </c>
      <c r="I268" s="11">
        <v>20.95</v>
      </c>
      <c r="J268" s="257"/>
      <c r="K268" s="258"/>
      <c r="L268" s="259"/>
      <c r="M268" s="23">
        <v>2.75</v>
      </c>
      <c r="N268" s="263"/>
      <c r="O268" s="31">
        <v>3.33</v>
      </c>
      <c r="P268" s="232"/>
      <c r="Q268" s="191"/>
      <c r="R268" s="17" t="s">
        <v>3</v>
      </c>
      <c r="S268" s="43" t="s">
        <v>21</v>
      </c>
      <c r="T268" s="73" t="s">
        <v>19</v>
      </c>
    </row>
    <row r="269" spans="1:25" ht="15" customHeight="1" x14ac:dyDescent="0.25">
      <c r="A269" s="113"/>
      <c r="B269" s="44"/>
      <c r="C269" s="44"/>
      <c r="D269" s="44"/>
      <c r="E269" s="44"/>
      <c r="F269" s="44"/>
      <c r="G269" s="44"/>
      <c r="H269" s="187">
        <f t="shared" ref="H269:H271" si="28">(J269*I269)+(L269*M269)+(N269*O269)+(P269*Q269)</f>
        <v>0</v>
      </c>
      <c r="I269" s="11">
        <f>I268</f>
        <v>20.95</v>
      </c>
      <c r="J269" s="257"/>
      <c r="K269" s="258"/>
      <c r="L269" s="259"/>
      <c r="M269" s="23">
        <f>M268</f>
        <v>2.75</v>
      </c>
      <c r="N269" s="263"/>
      <c r="O269" s="23">
        <f>O268</f>
        <v>3.33</v>
      </c>
      <c r="P269" s="232"/>
      <c r="Q269" s="191"/>
      <c r="R269" s="18" t="s">
        <v>4</v>
      </c>
      <c r="S269" s="2" t="s">
        <v>22</v>
      </c>
      <c r="T269" s="74"/>
    </row>
    <row r="270" spans="1:25" ht="15" customHeight="1" x14ac:dyDescent="0.25">
      <c r="A270" s="113"/>
      <c r="B270" s="44"/>
      <c r="C270" s="44"/>
      <c r="D270" s="44"/>
      <c r="E270" s="44"/>
      <c r="F270" s="44"/>
      <c r="G270" s="44"/>
      <c r="H270" s="187">
        <f t="shared" si="28"/>
        <v>0</v>
      </c>
      <c r="I270" s="11">
        <f>I268</f>
        <v>20.95</v>
      </c>
      <c r="J270" s="257"/>
      <c r="K270" s="258"/>
      <c r="L270" s="259"/>
      <c r="M270" s="23">
        <f>M268</f>
        <v>2.75</v>
      </c>
      <c r="N270" s="263"/>
      <c r="O270" s="23">
        <f>O268</f>
        <v>3.33</v>
      </c>
      <c r="P270" s="232"/>
      <c r="Q270" s="191"/>
      <c r="R270" s="18" t="s">
        <v>5</v>
      </c>
      <c r="S270" s="2" t="s">
        <v>23</v>
      </c>
      <c r="T270" s="74"/>
    </row>
    <row r="271" spans="1:25" ht="15" customHeight="1" x14ac:dyDescent="0.25">
      <c r="A271" s="113"/>
      <c r="B271" s="44"/>
      <c r="C271" s="44"/>
      <c r="D271" s="44"/>
      <c r="E271" s="44"/>
      <c r="F271" s="44"/>
      <c r="G271" s="44"/>
      <c r="H271" s="187">
        <f t="shared" si="28"/>
        <v>0</v>
      </c>
      <c r="I271" s="11">
        <f>I268</f>
        <v>20.95</v>
      </c>
      <c r="J271" s="257"/>
      <c r="K271" s="258"/>
      <c r="L271" s="259"/>
      <c r="M271" s="23">
        <f>M268</f>
        <v>2.75</v>
      </c>
      <c r="N271" s="263"/>
      <c r="O271" s="23">
        <f>O268</f>
        <v>3.33</v>
      </c>
      <c r="P271" s="232"/>
      <c r="Q271" s="191"/>
      <c r="R271" s="18" t="s">
        <v>6</v>
      </c>
      <c r="S271" s="2" t="s">
        <v>24</v>
      </c>
      <c r="T271" s="74"/>
    </row>
    <row r="272" spans="1:25" ht="15" customHeight="1" x14ac:dyDescent="0.25">
      <c r="A272" s="113"/>
      <c r="B272" s="44"/>
      <c r="C272" s="44"/>
      <c r="D272" s="44"/>
      <c r="E272" s="44"/>
      <c r="F272" s="44"/>
      <c r="G272" s="44"/>
      <c r="H272" s="187">
        <f>(J272*I272)+(L272*M272)+(N272*O272)+(P272*Q272)</f>
        <v>0</v>
      </c>
      <c r="I272" s="11">
        <f>I268</f>
        <v>20.95</v>
      </c>
      <c r="J272" s="257"/>
      <c r="K272" s="258"/>
      <c r="L272" s="259"/>
      <c r="M272" s="23">
        <f>M268</f>
        <v>2.75</v>
      </c>
      <c r="N272" s="263"/>
      <c r="O272" s="23">
        <f>O268</f>
        <v>3.33</v>
      </c>
      <c r="P272" s="232"/>
      <c r="Q272" s="191"/>
      <c r="R272" s="18" t="s">
        <v>7</v>
      </c>
      <c r="S272" s="2" t="s">
        <v>25</v>
      </c>
      <c r="T272" s="74"/>
      <c r="Y272" s="4"/>
    </row>
    <row r="273" spans="1:20" ht="15" customHeight="1" x14ac:dyDescent="0.25">
      <c r="A273" s="113"/>
      <c r="B273" s="44"/>
      <c r="C273" s="44"/>
      <c r="D273" s="44"/>
      <c r="E273" s="44"/>
      <c r="F273" s="44"/>
      <c r="G273" s="44"/>
      <c r="H273" s="187">
        <f t="shared" ref="H273" si="29">(J273*I273)+(L273*M273)+(N273*O273)+(P273*Q273)</f>
        <v>0</v>
      </c>
      <c r="I273" s="11">
        <f>I268</f>
        <v>20.95</v>
      </c>
      <c r="J273" s="257"/>
      <c r="K273" s="258"/>
      <c r="L273" s="259"/>
      <c r="M273" s="23">
        <f>M268</f>
        <v>2.75</v>
      </c>
      <c r="N273" s="263"/>
      <c r="O273" s="23">
        <f>O268</f>
        <v>3.33</v>
      </c>
      <c r="P273" s="232"/>
      <c r="Q273" s="191"/>
      <c r="R273" s="18" t="s">
        <v>8</v>
      </c>
      <c r="S273" s="2" t="s">
        <v>26</v>
      </c>
      <c r="T273" s="74"/>
    </row>
    <row r="274" spans="1:20" ht="15" customHeight="1" x14ac:dyDescent="0.25">
      <c r="A274" s="113"/>
      <c r="B274" s="44"/>
      <c r="C274" s="44"/>
      <c r="D274" s="44"/>
      <c r="E274" s="44"/>
      <c r="F274" s="44"/>
      <c r="G274" s="44"/>
      <c r="H274" s="187">
        <f>(J274*I274)+(L274*M274)+(N274*O274)+(P274*Q274)</f>
        <v>0</v>
      </c>
      <c r="I274" s="11">
        <f>I268*1.2</f>
        <v>25.139999999999997</v>
      </c>
      <c r="J274" s="257"/>
      <c r="K274" s="258"/>
      <c r="L274" s="259"/>
      <c r="M274" s="23">
        <f>M268*1.2</f>
        <v>3.3</v>
      </c>
      <c r="N274" s="263"/>
      <c r="O274" s="23">
        <f>O268*1.2</f>
        <v>3.996</v>
      </c>
      <c r="P274" s="232"/>
      <c r="Q274" s="191"/>
      <c r="R274" s="18" t="s">
        <v>15</v>
      </c>
      <c r="S274" s="2" t="s">
        <v>10</v>
      </c>
      <c r="T274" s="75" t="s">
        <v>20</v>
      </c>
    </row>
    <row r="275" spans="1:20" ht="15" customHeight="1" x14ac:dyDescent="0.25">
      <c r="A275" s="113"/>
      <c r="B275" s="44"/>
      <c r="C275" s="44"/>
      <c r="D275" s="44"/>
      <c r="E275" s="44"/>
      <c r="F275" s="44"/>
      <c r="G275" s="44"/>
      <c r="H275" s="187">
        <f t="shared" ref="H275:H277" si="30">(J275*I275)+(L275*M275)+(N275*O275)+(P275*Q275)</f>
        <v>0</v>
      </c>
      <c r="I275" s="11">
        <f>I268*1.2</f>
        <v>25.139999999999997</v>
      </c>
      <c r="J275" s="257"/>
      <c r="K275" s="258"/>
      <c r="L275" s="259"/>
      <c r="M275" s="23">
        <f>M268*1.2</f>
        <v>3.3</v>
      </c>
      <c r="N275" s="263"/>
      <c r="O275" s="23">
        <f>O268*1.2</f>
        <v>3.996</v>
      </c>
      <c r="P275" s="232"/>
      <c r="Q275" s="191"/>
      <c r="R275" s="18" t="s">
        <v>16</v>
      </c>
      <c r="S275" s="2" t="s">
        <v>11</v>
      </c>
      <c r="T275" s="75"/>
    </row>
    <row r="276" spans="1:20" ht="15" customHeight="1" x14ac:dyDescent="0.25">
      <c r="A276" s="113"/>
      <c r="B276" s="44"/>
      <c r="C276" s="44"/>
      <c r="D276" s="44"/>
      <c r="E276" s="44"/>
      <c r="F276" s="44"/>
      <c r="G276" s="44"/>
      <c r="H276" s="187">
        <f t="shared" si="30"/>
        <v>0</v>
      </c>
      <c r="I276" s="11">
        <f>I268*1.2</f>
        <v>25.139999999999997</v>
      </c>
      <c r="J276" s="257"/>
      <c r="K276" s="258"/>
      <c r="L276" s="259"/>
      <c r="M276" s="23">
        <f>M268*1.2</f>
        <v>3.3</v>
      </c>
      <c r="N276" s="263"/>
      <c r="O276" s="23">
        <f>O268*1.2</f>
        <v>3.996</v>
      </c>
      <c r="P276" s="232"/>
      <c r="Q276" s="191"/>
      <c r="R276" s="18" t="s">
        <v>17</v>
      </c>
      <c r="S276" s="2" t="s">
        <v>12</v>
      </c>
      <c r="T276" s="75"/>
    </row>
    <row r="277" spans="1:20" ht="15" customHeight="1" x14ac:dyDescent="0.25">
      <c r="A277" s="113"/>
      <c r="B277" s="44"/>
      <c r="C277" s="44"/>
      <c r="D277" s="44"/>
      <c r="E277" s="44"/>
      <c r="F277" s="44"/>
      <c r="G277" s="44"/>
      <c r="H277" s="187">
        <f t="shared" si="30"/>
        <v>0</v>
      </c>
      <c r="I277" s="11">
        <f>I268*1.2</f>
        <v>25.139999999999997</v>
      </c>
      <c r="J277" s="257"/>
      <c r="K277" s="258"/>
      <c r="L277" s="259"/>
      <c r="M277" s="23">
        <f>M268*1.2</f>
        <v>3.3</v>
      </c>
      <c r="N277" s="263"/>
      <c r="O277" s="23">
        <f>O268*1.2</f>
        <v>3.996</v>
      </c>
      <c r="P277" s="232"/>
      <c r="Q277" s="191"/>
      <c r="R277" s="18" t="s">
        <v>9</v>
      </c>
      <c r="S277" s="2" t="s">
        <v>13</v>
      </c>
      <c r="T277" s="75"/>
    </row>
    <row r="278" spans="1:20" ht="15" customHeight="1" thickBot="1" x14ac:dyDescent="0.3">
      <c r="A278" s="113"/>
      <c r="B278" s="44"/>
      <c r="C278" s="44"/>
      <c r="D278" s="44"/>
      <c r="E278" s="44"/>
      <c r="F278" s="44"/>
      <c r="G278" s="44"/>
      <c r="H278" s="188">
        <f>(J278*I278)+(L278*M278)+(N278*O278)+(P278*Q278)</f>
        <v>0</v>
      </c>
      <c r="I278" s="16">
        <f>I268*1.2</f>
        <v>25.139999999999997</v>
      </c>
      <c r="J278" s="260"/>
      <c r="K278" s="261"/>
      <c r="L278" s="262"/>
      <c r="M278" s="24">
        <f>M268*1.2</f>
        <v>3.3</v>
      </c>
      <c r="N278" s="264"/>
      <c r="O278" s="24">
        <f>O268*1.2</f>
        <v>3.996</v>
      </c>
      <c r="P278" s="233"/>
      <c r="Q278" s="192"/>
      <c r="R278" s="19" t="s">
        <v>18</v>
      </c>
      <c r="S278" s="20" t="s">
        <v>14</v>
      </c>
      <c r="T278" s="76"/>
    </row>
    <row r="279" spans="1:20" ht="17.25" customHeight="1" thickBot="1" x14ac:dyDescent="0.3">
      <c r="A279" s="113"/>
      <c r="B279" s="44"/>
      <c r="C279" s="44"/>
      <c r="D279" s="44"/>
      <c r="E279" s="44"/>
      <c r="F279" s="44"/>
      <c r="G279" s="44"/>
      <c r="H279" s="29">
        <f>SUM(H268:H278)</f>
        <v>0</v>
      </c>
      <c r="I279" s="77" t="s">
        <v>52</v>
      </c>
      <c r="J279" s="78"/>
      <c r="K279" s="78"/>
      <c r="L279" s="78"/>
      <c r="M279" s="78"/>
      <c r="N279" s="78"/>
      <c r="O279" s="78"/>
      <c r="P279" s="78"/>
      <c r="Q279" s="78"/>
      <c r="R279" s="78"/>
      <c r="S279" s="78"/>
      <c r="T279" s="79"/>
    </row>
    <row r="280" spans="1:20" ht="15" customHeight="1" thickBot="1" x14ac:dyDescent="0.3">
      <c r="A280" s="114"/>
      <c r="B280" s="115"/>
      <c r="C280" s="115"/>
      <c r="D280" s="115"/>
      <c r="E280" s="115"/>
      <c r="F280" s="115"/>
      <c r="G280" s="115"/>
      <c r="H280" s="275" t="s">
        <v>49</v>
      </c>
      <c r="I280" s="276"/>
      <c r="J280" s="276"/>
      <c r="K280" s="273"/>
      <c r="L280" s="273"/>
      <c r="M280" s="273"/>
      <c r="N280" s="273"/>
      <c r="O280" s="273"/>
      <c r="P280" s="273"/>
      <c r="Q280" s="273"/>
      <c r="R280" s="273"/>
      <c r="S280" s="273"/>
      <c r="T280" s="274"/>
    </row>
    <row r="281" spans="1:20" ht="22.5" customHeight="1" thickBot="1" x14ac:dyDescent="0.3">
      <c r="A281" s="44"/>
      <c r="B281" s="44"/>
      <c r="C281" s="44"/>
      <c r="D281" s="44"/>
      <c r="E281" s="44"/>
      <c r="F281" s="44"/>
      <c r="G281" s="44"/>
      <c r="H281" s="44"/>
      <c r="I281" s="44"/>
      <c r="J281" s="44"/>
      <c r="K281" s="44"/>
      <c r="L281" s="44"/>
      <c r="M281" s="44"/>
      <c r="N281" s="44"/>
      <c r="O281" s="44"/>
      <c r="P281" s="44"/>
      <c r="Q281" s="44"/>
      <c r="R281" s="44"/>
      <c r="S281" s="44"/>
      <c r="T281" s="44"/>
    </row>
    <row r="282" spans="1:20" ht="14.25" customHeight="1" thickBot="1" x14ac:dyDescent="0.3">
      <c r="A282" s="84" t="s">
        <v>39</v>
      </c>
      <c r="B282" s="85"/>
      <c r="C282" s="94" t="s">
        <v>80</v>
      </c>
      <c r="D282" s="95"/>
      <c r="E282" s="95"/>
      <c r="F282" s="95"/>
      <c r="G282" s="96"/>
      <c r="H282" s="45" t="s">
        <v>28</v>
      </c>
      <c r="I282" s="47" t="s">
        <v>45</v>
      </c>
      <c r="J282" s="48"/>
      <c r="K282" s="51" t="s">
        <v>46</v>
      </c>
      <c r="L282" s="51"/>
      <c r="M282" s="51"/>
      <c r="N282" s="51"/>
      <c r="O282" s="51"/>
      <c r="P282" s="51"/>
      <c r="Q282" s="51"/>
      <c r="R282" s="52" t="s">
        <v>31</v>
      </c>
      <c r="S282" s="53"/>
      <c r="T282" s="54"/>
    </row>
    <row r="283" spans="1:20" s="10" customFormat="1" ht="19.5" customHeight="1" x14ac:dyDescent="0.2">
      <c r="A283" s="86"/>
      <c r="B283" s="87"/>
      <c r="C283" s="97"/>
      <c r="D283" s="98"/>
      <c r="E283" s="98"/>
      <c r="F283" s="98"/>
      <c r="G283" s="99"/>
      <c r="H283" s="46"/>
      <c r="I283" s="49"/>
      <c r="J283" s="50"/>
      <c r="K283" s="61" t="s">
        <v>41</v>
      </c>
      <c r="L283" s="62"/>
      <c r="M283" s="63"/>
      <c r="N283" s="61" t="s">
        <v>43</v>
      </c>
      <c r="O283" s="66"/>
      <c r="P283" s="88"/>
      <c r="Q283" s="89"/>
      <c r="R283" s="55"/>
      <c r="S283" s="56"/>
      <c r="T283" s="57"/>
    </row>
    <row r="284" spans="1:20" ht="34.5" thickBot="1" x14ac:dyDescent="0.3">
      <c r="A284" s="67" t="s">
        <v>81</v>
      </c>
      <c r="B284" s="68"/>
      <c r="C284" s="100"/>
      <c r="D284" s="101"/>
      <c r="E284" s="101"/>
      <c r="F284" s="101"/>
      <c r="G284" s="102"/>
      <c r="H284" s="46"/>
      <c r="I284" s="12" t="s">
        <v>47</v>
      </c>
      <c r="J284" s="15" t="s">
        <v>27</v>
      </c>
      <c r="K284" s="21" t="s">
        <v>40</v>
      </c>
      <c r="L284" s="25" t="s">
        <v>44</v>
      </c>
      <c r="M284" s="22" t="s">
        <v>47</v>
      </c>
      <c r="N284" s="27" t="s">
        <v>44</v>
      </c>
      <c r="O284" s="22" t="s">
        <v>47</v>
      </c>
      <c r="P284" s="189"/>
      <c r="Q284" s="190"/>
      <c r="R284" s="58"/>
      <c r="S284" s="59"/>
      <c r="T284" s="60"/>
    </row>
    <row r="285" spans="1:20" ht="15" customHeight="1" x14ac:dyDescent="0.25">
      <c r="A285" s="113"/>
      <c r="B285" s="44"/>
      <c r="C285" s="44"/>
      <c r="D285" s="44"/>
      <c r="E285" s="44"/>
      <c r="F285" s="44"/>
      <c r="G285" s="44"/>
      <c r="H285" s="187">
        <f>(J285*I285)+(L285*M285)+(N285*O285)+(P285*Q285)</f>
        <v>0</v>
      </c>
      <c r="I285" s="11">
        <v>21.6</v>
      </c>
      <c r="J285" s="257"/>
      <c r="K285" s="258"/>
      <c r="L285" s="259"/>
      <c r="M285" s="23">
        <v>2.75</v>
      </c>
      <c r="N285" s="263"/>
      <c r="O285" s="31">
        <v>3.33</v>
      </c>
      <c r="P285" s="232"/>
      <c r="Q285" s="191"/>
      <c r="R285" s="17" t="s">
        <v>3</v>
      </c>
      <c r="S285" s="43" t="s">
        <v>21</v>
      </c>
      <c r="T285" s="73" t="s">
        <v>19</v>
      </c>
    </row>
    <row r="286" spans="1:20" ht="15" customHeight="1" x14ac:dyDescent="0.25">
      <c r="A286" s="113"/>
      <c r="B286" s="44"/>
      <c r="C286" s="44"/>
      <c r="D286" s="44"/>
      <c r="E286" s="44"/>
      <c r="F286" s="44"/>
      <c r="G286" s="44"/>
      <c r="H286" s="187">
        <f t="shared" ref="H286:H288" si="31">(J286*I286)+(L286*M286)+(N286*O286)+(P286*Q286)</f>
        <v>0</v>
      </c>
      <c r="I286" s="11">
        <f>I285</f>
        <v>21.6</v>
      </c>
      <c r="J286" s="257"/>
      <c r="K286" s="258"/>
      <c r="L286" s="259"/>
      <c r="M286" s="23">
        <f>M285</f>
        <v>2.75</v>
      </c>
      <c r="N286" s="263"/>
      <c r="O286" s="23">
        <f>O285</f>
        <v>3.33</v>
      </c>
      <c r="P286" s="232"/>
      <c r="Q286" s="191"/>
      <c r="R286" s="18" t="s">
        <v>4</v>
      </c>
      <c r="S286" s="2" t="s">
        <v>22</v>
      </c>
      <c r="T286" s="74"/>
    </row>
    <row r="287" spans="1:20" ht="15" customHeight="1" x14ac:dyDescent="0.25">
      <c r="A287" s="113"/>
      <c r="B287" s="44"/>
      <c r="C287" s="44"/>
      <c r="D287" s="44"/>
      <c r="E287" s="44"/>
      <c r="F287" s="44"/>
      <c r="G287" s="44"/>
      <c r="H287" s="187">
        <f t="shared" si="31"/>
        <v>0</v>
      </c>
      <c r="I287" s="11">
        <f>I285</f>
        <v>21.6</v>
      </c>
      <c r="J287" s="257"/>
      <c r="K287" s="258"/>
      <c r="L287" s="259"/>
      <c r="M287" s="23">
        <f>M285</f>
        <v>2.75</v>
      </c>
      <c r="N287" s="263"/>
      <c r="O287" s="23">
        <f>O285</f>
        <v>3.33</v>
      </c>
      <c r="P287" s="232"/>
      <c r="Q287" s="191"/>
      <c r="R287" s="18" t="s">
        <v>5</v>
      </c>
      <c r="S287" s="2" t="s">
        <v>23</v>
      </c>
      <c r="T287" s="74"/>
    </row>
    <row r="288" spans="1:20" ht="15" customHeight="1" x14ac:dyDescent="0.25">
      <c r="A288" s="113"/>
      <c r="B288" s="44"/>
      <c r="C288" s="44"/>
      <c r="D288" s="44"/>
      <c r="E288" s="44"/>
      <c r="F288" s="44"/>
      <c r="G288" s="44"/>
      <c r="H288" s="187">
        <f t="shared" si="31"/>
        <v>0</v>
      </c>
      <c r="I288" s="11">
        <f>I285</f>
        <v>21.6</v>
      </c>
      <c r="J288" s="257"/>
      <c r="K288" s="258"/>
      <c r="L288" s="259"/>
      <c r="M288" s="23">
        <f>M285</f>
        <v>2.75</v>
      </c>
      <c r="N288" s="263"/>
      <c r="O288" s="23">
        <f>O285</f>
        <v>3.33</v>
      </c>
      <c r="P288" s="232"/>
      <c r="Q288" s="191"/>
      <c r="R288" s="18" t="s">
        <v>6</v>
      </c>
      <c r="S288" s="2" t="s">
        <v>24</v>
      </c>
      <c r="T288" s="74"/>
    </row>
    <row r="289" spans="1:25" ht="15" customHeight="1" x14ac:dyDescent="0.25">
      <c r="A289" s="113"/>
      <c r="B289" s="44"/>
      <c r="C289" s="44"/>
      <c r="D289" s="44"/>
      <c r="E289" s="44"/>
      <c r="F289" s="44"/>
      <c r="G289" s="44"/>
      <c r="H289" s="187">
        <f>(J289*I289)+(L289*M289)+(N289*O289)+(P289*Q289)</f>
        <v>0</v>
      </c>
      <c r="I289" s="11">
        <f>I285</f>
        <v>21.6</v>
      </c>
      <c r="J289" s="257"/>
      <c r="K289" s="258"/>
      <c r="L289" s="259"/>
      <c r="M289" s="23">
        <f>M285</f>
        <v>2.75</v>
      </c>
      <c r="N289" s="263"/>
      <c r="O289" s="23">
        <f>O285</f>
        <v>3.33</v>
      </c>
      <c r="P289" s="232"/>
      <c r="Q289" s="191"/>
      <c r="R289" s="18" t="s">
        <v>7</v>
      </c>
      <c r="S289" s="2" t="s">
        <v>25</v>
      </c>
      <c r="T289" s="74"/>
      <c r="Y289" s="4"/>
    </row>
    <row r="290" spans="1:25" ht="15" customHeight="1" x14ac:dyDescent="0.25">
      <c r="A290" s="113"/>
      <c r="B290" s="44"/>
      <c r="C290" s="44"/>
      <c r="D290" s="44"/>
      <c r="E290" s="44"/>
      <c r="F290" s="44"/>
      <c r="G290" s="44"/>
      <c r="H290" s="187">
        <f t="shared" ref="H290:H294" si="32">(J290*I290)+(L290*M290)+(N290*O290)+(P290*Q290)</f>
        <v>0</v>
      </c>
      <c r="I290" s="11">
        <f>I285</f>
        <v>21.6</v>
      </c>
      <c r="J290" s="257"/>
      <c r="K290" s="258"/>
      <c r="L290" s="259"/>
      <c r="M290" s="23">
        <f>M285</f>
        <v>2.75</v>
      </c>
      <c r="N290" s="263"/>
      <c r="O290" s="23">
        <f>O285</f>
        <v>3.33</v>
      </c>
      <c r="P290" s="232"/>
      <c r="Q290" s="191"/>
      <c r="R290" s="18" t="s">
        <v>8</v>
      </c>
      <c r="S290" s="2" t="s">
        <v>26</v>
      </c>
      <c r="T290" s="74"/>
    </row>
    <row r="291" spans="1:25" ht="15" customHeight="1" x14ac:dyDescent="0.25">
      <c r="A291" s="113"/>
      <c r="B291" s="44"/>
      <c r="C291" s="44"/>
      <c r="D291" s="44"/>
      <c r="E291" s="44"/>
      <c r="F291" s="44"/>
      <c r="G291" s="44"/>
      <c r="H291" s="187">
        <f t="shared" si="32"/>
        <v>0</v>
      </c>
      <c r="I291" s="11">
        <f>I285*1.2</f>
        <v>25.92</v>
      </c>
      <c r="J291" s="257"/>
      <c r="K291" s="258"/>
      <c r="L291" s="259"/>
      <c r="M291" s="23">
        <f>M285*1.2</f>
        <v>3.3</v>
      </c>
      <c r="N291" s="263"/>
      <c r="O291" s="23">
        <f>O285*1.2</f>
        <v>3.996</v>
      </c>
      <c r="P291" s="232"/>
      <c r="Q291" s="191"/>
      <c r="R291" s="18" t="s">
        <v>15</v>
      </c>
      <c r="S291" s="2" t="s">
        <v>10</v>
      </c>
      <c r="T291" s="75" t="s">
        <v>20</v>
      </c>
    </row>
    <row r="292" spans="1:25" ht="15" customHeight="1" x14ac:dyDescent="0.25">
      <c r="A292" s="113"/>
      <c r="B292" s="44"/>
      <c r="C292" s="44"/>
      <c r="D292" s="44"/>
      <c r="E292" s="44"/>
      <c r="F292" s="44"/>
      <c r="G292" s="44"/>
      <c r="H292" s="187">
        <f t="shared" si="32"/>
        <v>0</v>
      </c>
      <c r="I292" s="11">
        <f>I285*1.2</f>
        <v>25.92</v>
      </c>
      <c r="J292" s="257"/>
      <c r="K292" s="258"/>
      <c r="L292" s="259"/>
      <c r="M292" s="23">
        <f>M285*1.2</f>
        <v>3.3</v>
      </c>
      <c r="N292" s="263"/>
      <c r="O292" s="23">
        <f>O285*1.2</f>
        <v>3.996</v>
      </c>
      <c r="P292" s="232"/>
      <c r="Q292" s="191"/>
      <c r="R292" s="18" t="s">
        <v>16</v>
      </c>
      <c r="S292" s="2" t="s">
        <v>11</v>
      </c>
      <c r="T292" s="75"/>
    </row>
    <row r="293" spans="1:25" ht="15" customHeight="1" x14ac:dyDescent="0.25">
      <c r="A293" s="113"/>
      <c r="B293" s="44"/>
      <c r="C293" s="44"/>
      <c r="D293" s="44"/>
      <c r="E293" s="44"/>
      <c r="F293" s="44"/>
      <c r="G293" s="44"/>
      <c r="H293" s="187">
        <f t="shared" si="32"/>
        <v>0</v>
      </c>
      <c r="I293" s="11">
        <f>I285*1.2</f>
        <v>25.92</v>
      </c>
      <c r="J293" s="257"/>
      <c r="K293" s="258"/>
      <c r="L293" s="259"/>
      <c r="M293" s="23">
        <f>M285*1.2</f>
        <v>3.3</v>
      </c>
      <c r="N293" s="263"/>
      <c r="O293" s="23">
        <f>O285*1.2</f>
        <v>3.996</v>
      </c>
      <c r="P293" s="232"/>
      <c r="Q293" s="191"/>
      <c r="R293" s="18" t="s">
        <v>17</v>
      </c>
      <c r="S293" s="2" t="s">
        <v>12</v>
      </c>
      <c r="T293" s="75"/>
    </row>
    <row r="294" spans="1:25" ht="15" customHeight="1" x14ac:dyDescent="0.25">
      <c r="A294" s="113"/>
      <c r="B294" s="44"/>
      <c r="C294" s="44"/>
      <c r="D294" s="44"/>
      <c r="E294" s="44"/>
      <c r="F294" s="44"/>
      <c r="G294" s="44"/>
      <c r="H294" s="187">
        <f t="shared" si="32"/>
        <v>0</v>
      </c>
      <c r="I294" s="11">
        <f>I285*1.2</f>
        <v>25.92</v>
      </c>
      <c r="J294" s="257"/>
      <c r="K294" s="258"/>
      <c r="L294" s="259"/>
      <c r="M294" s="23">
        <f>M285*1.2</f>
        <v>3.3</v>
      </c>
      <c r="N294" s="263"/>
      <c r="O294" s="23">
        <f>O285*1.2</f>
        <v>3.996</v>
      </c>
      <c r="P294" s="232"/>
      <c r="Q294" s="191"/>
      <c r="R294" s="18" t="s">
        <v>9</v>
      </c>
      <c r="S294" s="2" t="s">
        <v>13</v>
      </c>
      <c r="T294" s="75"/>
    </row>
    <row r="295" spans="1:25" ht="15" customHeight="1" thickBot="1" x14ac:dyDescent="0.3">
      <c r="A295" s="113"/>
      <c r="B295" s="44"/>
      <c r="C295" s="44"/>
      <c r="D295" s="44"/>
      <c r="E295" s="44"/>
      <c r="F295" s="44"/>
      <c r="G295" s="44"/>
      <c r="H295" s="188">
        <f>(J295*I295)+(L295*M295)+(N295*O295)+(P295*Q295)</f>
        <v>0</v>
      </c>
      <c r="I295" s="16">
        <f>I285*1.2</f>
        <v>25.92</v>
      </c>
      <c r="J295" s="260"/>
      <c r="K295" s="261"/>
      <c r="L295" s="262"/>
      <c r="M295" s="24">
        <f>M285*1.2</f>
        <v>3.3</v>
      </c>
      <c r="N295" s="264"/>
      <c r="O295" s="24">
        <f>O285*1.2</f>
        <v>3.996</v>
      </c>
      <c r="P295" s="233"/>
      <c r="Q295" s="192"/>
      <c r="R295" s="19" t="s">
        <v>18</v>
      </c>
      <c r="S295" s="20" t="s">
        <v>14</v>
      </c>
      <c r="T295" s="76"/>
    </row>
    <row r="296" spans="1:25" ht="17.25" customHeight="1" thickBot="1" x14ac:dyDescent="0.3">
      <c r="A296" s="113"/>
      <c r="B296" s="44"/>
      <c r="C296" s="44"/>
      <c r="D296" s="44"/>
      <c r="E296" s="44"/>
      <c r="F296" s="44"/>
      <c r="G296" s="44"/>
      <c r="H296" s="29">
        <f>SUM(H285:H295)</f>
        <v>0</v>
      </c>
      <c r="I296" s="77" t="s">
        <v>52</v>
      </c>
      <c r="J296" s="78"/>
      <c r="K296" s="78"/>
      <c r="L296" s="78"/>
      <c r="M296" s="78"/>
      <c r="N296" s="78"/>
      <c r="O296" s="78"/>
      <c r="P296" s="78"/>
      <c r="Q296" s="78"/>
      <c r="R296" s="78"/>
      <c r="S296" s="78"/>
      <c r="T296" s="79"/>
    </row>
    <row r="297" spans="1:25" ht="15" customHeight="1" thickBot="1" x14ac:dyDescent="0.3">
      <c r="A297" s="114"/>
      <c r="B297" s="115"/>
      <c r="C297" s="115"/>
      <c r="D297" s="115"/>
      <c r="E297" s="115"/>
      <c r="F297" s="115"/>
      <c r="G297" s="115"/>
      <c r="H297" s="275" t="s">
        <v>49</v>
      </c>
      <c r="I297" s="276"/>
      <c r="J297" s="276"/>
      <c r="K297" s="273"/>
      <c r="L297" s="273"/>
      <c r="M297" s="273"/>
      <c r="N297" s="273"/>
      <c r="O297" s="273"/>
      <c r="P297" s="273"/>
      <c r="Q297" s="273"/>
      <c r="R297" s="273"/>
      <c r="S297" s="273"/>
      <c r="T297" s="274"/>
    </row>
    <row r="298" spans="1:25" ht="25.5" customHeight="1" thickBot="1" x14ac:dyDescent="0.3">
      <c r="A298" s="44"/>
      <c r="B298" s="44"/>
      <c r="C298" s="44"/>
      <c r="D298" s="44"/>
      <c r="E298" s="44"/>
      <c r="F298" s="44"/>
      <c r="G298" s="44"/>
      <c r="H298" s="44"/>
      <c r="I298" s="44"/>
      <c r="J298" s="44"/>
      <c r="K298" s="44"/>
      <c r="L298" s="44"/>
      <c r="M298" s="44"/>
      <c r="N298" s="44"/>
      <c r="O298" s="44"/>
      <c r="P298" s="44"/>
      <c r="Q298" s="44"/>
      <c r="R298" s="44"/>
      <c r="S298" s="44"/>
      <c r="T298" s="44"/>
    </row>
    <row r="299" spans="1:25" ht="14.25" customHeight="1" thickBot="1" x14ac:dyDescent="0.3">
      <c r="A299" s="84" t="s">
        <v>39</v>
      </c>
      <c r="B299" s="85"/>
      <c r="C299" s="94" t="s">
        <v>82</v>
      </c>
      <c r="D299" s="95"/>
      <c r="E299" s="95"/>
      <c r="F299" s="95"/>
      <c r="G299" s="96"/>
      <c r="H299" s="45" t="s">
        <v>28</v>
      </c>
      <c r="I299" s="47" t="s">
        <v>45</v>
      </c>
      <c r="J299" s="48"/>
      <c r="K299" s="51" t="s">
        <v>46</v>
      </c>
      <c r="L299" s="51"/>
      <c r="M299" s="51"/>
      <c r="N299" s="51"/>
      <c r="O299" s="51"/>
      <c r="P299" s="51"/>
      <c r="Q299" s="51"/>
      <c r="R299" s="52" t="s">
        <v>31</v>
      </c>
      <c r="S299" s="53"/>
      <c r="T299" s="54"/>
    </row>
    <row r="300" spans="1:25" s="10" customFormat="1" ht="19.5" customHeight="1" x14ac:dyDescent="0.2">
      <c r="A300" s="86"/>
      <c r="B300" s="87"/>
      <c r="C300" s="97"/>
      <c r="D300" s="98"/>
      <c r="E300" s="98"/>
      <c r="F300" s="98"/>
      <c r="G300" s="99"/>
      <c r="H300" s="46"/>
      <c r="I300" s="49"/>
      <c r="J300" s="50"/>
      <c r="K300" s="61" t="s">
        <v>41</v>
      </c>
      <c r="L300" s="62"/>
      <c r="M300" s="63"/>
      <c r="N300" s="117" t="s">
        <v>54</v>
      </c>
      <c r="O300" s="118"/>
      <c r="P300" s="88"/>
      <c r="Q300" s="89"/>
      <c r="R300" s="55"/>
      <c r="S300" s="56"/>
      <c r="T300" s="57"/>
    </row>
    <row r="301" spans="1:25" ht="34.5" thickBot="1" x14ac:dyDescent="0.3">
      <c r="A301" s="67" t="s">
        <v>83</v>
      </c>
      <c r="B301" s="68"/>
      <c r="C301" s="100"/>
      <c r="D301" s="101"/>
      <c r="E301" s="101"/>
      <c r="F301" s="101"/>
      <c r="G301" s="102"/>
      <c r="H301" s="46"/>
      <c r="I301" s="12" t="s">
        <v>47</v>
      </c>
      <c r="J301" s="15" t="s">
        <v>27</v>
      </c>
      <c r="K301" s="21" t="s">
        <v>40</v>
      </c>
      <c r="L301" s="25" t="s">
        <v>44</v>
      </c>
      <c r="M301" s="22" t="s">
        <v>47</v>
      </c>
      <c r="N301" s="27" t="s">
        <v>44</v>
      </c>
      <c r="O301" s="22" t="s">
        <v>47</v>
      </c>
      <c r="P301" s="90"/>
      <c r="Q301" s="91"/>
      <c r="R301" s="58"/>
      <c r="S301" s="59"/>
      <c r="T301" s="60"/>
    </row>
    <row r="302" spans="1:25" ht="15" customHeight="1" x14ac:dyDescent="0.25">
      <c r="A302" s="119"/>
      <c r="B302" s="120"/>
      <c r="C302" s="120"/>
      <c r="D302" s="120"/>
      <c r="E302" s="120"/>
      <c r="F302" s="120"/>
      <c r="G302" s="121"/>
      <c r="H302" s="187">
        <f>(J302*I302)+(L302*M302)+(N302*O302)</f>
        <v>0</v>
      </c>
      <c r="I302" s="11">
        <v>13.05</v>
      </c>
      <c r="J302" s="257"/>
      <c r="K302" s="258"/>
      <c r="L302" s="259"/>
      <c r="M302" s="23">
        <v>2.75</v>
      </c>
      <c r="N302" s="263"/>
      <c r="O302" s="23">
        <v>2.75</v>
      </c>
      <c r="P302" s="90"/>
      <c r="Q302" s="91"/>
      <c r="R302" s="32" t="s">
        <v>3</v>
      </c>
      <c r="S302" s="33" t="s">
        <v>21</v>
      </c>
      <c r="T302" s="178" t="s">
        <v>19</v>
      </c>
    </row>
    <row r="303" spans="1:25" ht="15" customHeight="1" x14ac:dyDescent="0.25">
      <c r="A303" s="113"/>
      <c r="B303" s="44"/>
      <c r="C303" s="44"/>
      <c r="D303" s="44"/>
      <c r="E303" s="44"/>
      <c r="F303" s="44"/>
      <c r="G303" s="122"/>
      <c r="H303" s="187">
        <f t="shared" ref="H303:H311" si="33">(J303*I303)+(L303*M303)+(N303*O303)</f>
        <v>0</v>
      </c>
      <c r="I303" s="11">
        <f>I302</f>
        <v>13.05</v>
      </c>
      <c r="J303" s="257"/>
      <c r="K303" s="258"/>
      <c r="L303" s="259"/>
      <c r="M303" s="23">
        <f>M302</f>
        <v>2.75</v>
      </c>
      <c r="N303" s="263"/>
      <c r="O303" s="23">
        <f>O302</f>
        <v>2.75</v>
      </c>
      <c r="P303" s="90"/>
      <c r="Q303" s="91"/>
      <c r="R303" s="34" t="s">
        <v>4</v>
      </c>
      <c r="S303" s="2" t="s">
        <v>22</v>
      </c>
      <c r="T303" s="74"/>
    </row>
    <row r="304" spans="1:25" ht="15" customHeight="1" x14ac:dyDescent="0.25">
      <c r="A304" s="113"/>
      <c r="B304" s="44"/>
      <c r="C304" s="44"/>
      <c r="D304" s="44"/>
      <c r="E304" s="44"/>
      <c r="F304" s="44"/>
      <c r="G304" s="122"/>
      <c r="H304" s="187">
        <f t="shared" si="33"/>
        <v>0</v>
      </c>
      <c r="I304" s="11">
        <f>I302</f>
        <v>13.05</v>
      </c>
      <c r="J304" s="257"/>
      <c r="K304" s="258"/>
      <c r="L304" s="259"/>
      <c r="M304" s="23">
        <f>M302</f>
        <v>2.75</v>
      </c>
      <c r="N304" s="263"/>
      <c r="O304" s="23">
        <f>O302</f>
        <v>2.75</v>
      </c>
      <c r="P304" s="90"/>
      <c r="Q304" s="91"/>
      <c r="R304" s="34" t="s">
        <v>5</v>
      </c>
      <c r="S304" s="2" t="s">
        <v>23</v>
      </c>
      <c r="T304" s="74"/>
    </row>
    <row r="305" spans="1:25" ht="15" customHeight="1" x14ac:dyDescent="0.25">
      <c r="A305" s="113"/>
      <c r="B305" s="44"/>
      <c r="C305" s="44"/>
      <c r="D305" s="44"/>
      <c r="E305" s="44"/>
      <c r="F305" s="44"/>
      <c r="G305" s="122"/>
      <c r="H305" s="187">
        <f t="shared" si="33"/>
        <v>0</v>
      </c>
      <c r="I305" s="11">
        <f>I302</f>
        <v>13.05</v>
      </c>
      <c r="J305" s="257"/>
      <c r="K305" s="258"/>
      <c r="L305" s="259"/>
      <c r="M305" s="23">
        <f>M302</f>
        <v>2.75</v>
      </c>
      <c r="N305" s="263"/>
      <c r="O305" s="23">
        <f>O302</f>
        <v>2.75</v>
      </c>
      <c r="P305" s="90"/>
      <c r="Q305" s="91"/>
      <c r="R305" s="34" t="s">
        <v>6</v>
      </c>
      <c r="S305" s="2" t="s">
        <v>24</v>
      </c>
      <c r="T305" s="74"/>
    </row>
    <row r="306" spans="1:25" ht="15" customHeight="1" x14ac:dyDescent="0.25">
      <c r="A306" s="113"/>
      <c r="B306" s="44"/>
      <c r="C306" s="44"/>
      <c r="D306" s="44"/>
      <c r="E306" s="44"/>
      <c r="F306" s="44"/>
      <c r="G306" s="122"/>
      <c r="H306" s="187">
        <f t="shared" si="33"/>
        <v>0</v>
      </c>
      <c r="I306" s="11">
        <f>I302</f>
        <v>13.05</v>
      </c>
      <c r="J306" s="257"/>
      <c r="K306" s="258"/>
      <c r="L306" s="259"/>
      <c r="M306" s="23">
        <f>M302</f>
        <v>2.75</v>
      </c>
      <c r="N306" s="263"/>
      <c r="O306" s="23">
        <f>O302</f>
        <v>2.75</v>
      </c>
      <c r="P306" s="90"/>
      <c r="Q306" s="91"/>
      <c r="R306" s="34" t="s">
        <v>7</v>
      </c>
      <c r="S306" s="2" t="s">
        <v>25</v>
      </c>
      <c r="T306" s="74"/>
      <c r="Y306" s="4"/>
    </row>
    <row r="307" spans="1:25" ht="15" customHeight="1" x14ac:dyDescent="0.25">
      <c r="A307" s="113"/>
      <c r="B307" s="44"/>
      <c r="C307" s="44"/>
      <c r="D307" s="44"/>
      <c r="E307" s="44"/>
      <c r="F307" s="44"/>
      <c r="G307" s="122"/>
      <c r="H307" s="187">
        <f t="shared" si="33"/>
        <v>0</v>
      </c>
      <c r="I307" s="11">
        <f>I302</f>
        <v>13.05</v>
      </c>
      <c r="J307" s="257"/>
      <c r="K307" s="258"/>
      <c r="L307" s="259"/>
      <c r="M307" s="23">
        <f>M302</f>
        <v>2.75</v>
      </c>
      <c r="N307" s="263"/>
      <c r="O307" s="23">
        <f>O302</f>
        <v>2.75</v>
      </c>
      <c r="P307" s="90"/>
      <c r="Q307" s="91"/>
      <c r="R307" s="34" t="s">
        <v>8</v>
      </c>
      <c r="S307" s="2" t="s">
        <v>26</v>
      </c>
      <c r="T307" s="74"/>
    </row>
    <row r="308" spans="1:25" ht="15" customHeight="1" x14ac:dyDescent="0.25">
      <c r="A308" s="113"/>
      <c r="B308" s="44"/>
      <c r="C308" s="44"/>
      <c r="D308" s="44"/>
      <c r="E308" s="44"/>
      <c r="F308" s="44"/>
      <c r="G308" s="122"/>
      <c r="H308" s="187">
        <f>(J308*I308)+(L308*M308)+(N308*O308)</f>
        <v>0</v>
      </c>
      <c r="I308" s="11">
        <f>I302*1.2</f>
        <v>15.66</v>
      </c>
      <c r="J308" s="257"/>
      <c r="K308" s="258"/>
      <c r="L308" s="259"/>
      <c r="M308" s="23">
        <f>M302*1.2</f>
        <v>3.3</v>
      </c>
      <c r="N308" s="263"/>
      <c r="O308" s="23">
        <f>O302*1.2</f>
        <v>3.3</v>
      </c>
      <c r="P308" s="90"/>
      <c r="Q308" s="91"/>
      <c r="R308" s="34" t="s">
        <v>15</v>
      </c>
      <c r="S308" s="2" t="s">
        <v>53</v>
      </c>
      <c r="T308" s="126" t="s">
        <v>124</v>
      </c>
    </row>
    <row r="309" spans="1:25" ht="15" customHeight="1" x14ac:dyDescent="0.25">
      <c r="A309" s="113"/>
      <c r="B309" s="44"/>
      <c r="C309" s="44"/>
      <c r="D309" s="44"/>
      <c r="E309" s="44"/>
      <c r="F309" s="44"/>
      <c r="G309" s="122"/>
      <c r="H309" s="187">
        <f t="shared" si="33"/>
        <v>0</v>
      </c>
      <c r="I309" s="11">
        <f>I302*1.2</f>
        <v>15.66</v>
      </c>
      <c r="J309" s="257"/>
      <c r="K309" s="258"/>
      <c r="L309" s="259"/>
      <c r="M309" s="23">
        <f>M302*1.2</f>
        <v>3.3</v>
      </c>
      <c r="N309" s="263"/>
      <c r="O309" s="23">
        <f>O302*1.2</f>
        <v>3.3</v>
      </c>
      <c r="P309" s="90"/>
      <c r="Q309" s="91"/>
      <c r="R309" s="34" t="s">
        <v>16</v>
      </c>
      <c r="S309" s="2" t="s">
        <v>10</v>
      </c>
      <c r="T309" s="126"/>
    </row>
    <row r="310" spans="1:25" ht="15" customHeight="1" x14ac:dyDescent="0.25">
      <c r="A310" s="113"/>
      <c r="B310" s="44"/>
      <c r="C310" s="44"/>
      <c r="D310" s="44"/>
      <c r="E310" s="44"/>
      <c r="F310" s="44"/>
      <c r="G310" s="122"/>
      <c r="H310" s="187">
        <f t="shared" si="33"/>
        <v>0</v>
      </c>
      <c r="I310" s="11">
        <f>I302*1.2</f>
        <v>15.66</v>
      </c>
      <c r="J310" s="257"/>
      <c r="K310" s="258"/>
      <c r="L310" s="259"/>
      <c r="M310" s="23">
        <f>M302*1.2</f>
        <v>3.3</v>
      </c>
      <c r="N310" s="263"/>
      <c r="O310" s="23">
        <f>O302*1.2</f>
        <v>3.3</v>
      </c>
      <c r="P310" s="90"/>
      <c r="Q310" s="91"/>
      <c r="R310" s="34" t="s">
        <v>17</v>
      </c>
      <c r="S310" s="2" t="s">
        <v>11</v>
      </c>
      <c r="T310" s="126"/>
    </row>
    <row r="311" spans="1:25" ht="15" customHeight="1" x14ac:dyDescent="0.25">
      <c r="A311" s="113"/>
      <c r="B311" s="44"/>
      <c r="C311" s="44"/>
      <c r="D311" s="44"/>
      <c r="E311" s="44"/>
      <c r="F311" s="44"/>
      <c r="G311" s="122"/>
      <c r="H311" s="187">
        <f t="shared" si="33"/>
        <v>0</v>
      </c>
      <c r="I311" s="11">
        <f>I302*1.2</f>
        <v>15.66</v>
      </c>
      <c r="J311" s="257"/>
      <c r="K311" s="258"/>
      <c r="L311" s="259"/>
      <c r="M311" s="23">
        <f>M302*1.2</f>
        <v>3.3</v>
      </c>
      <c r="N311" s="263"/>
      <c r="O311" s="23">
        <f>O302*1.2</f>
        <v>3.3</v>
      </c>
      <c r="P311" s="90"/>
      <c r="Q311" s="91"/>
      <c r="R311" s="34" t="s">
        <v>9</v>
      </c>
      <c r="S311" s="2" t="s">
        <v>12</v>
      </c>
      <c r="T311" s="126"/>
    </row>
    <row r="312" spans="1:25" ht="15" customHeight="1" thickBot="1" x14ac:dyDescent="0.3">
      <c r="A312" s="113"/>
      <c r="B312" s="44"/>
      <c r="C312" s="44"/>
      <c r="D312" s="44"/>
      <c r="E312" s="44"/>
      <c r="F312" s="44"/>
      <c r="G312" s="122"/>
      <c r="H312" s="188">
        <f>(J312*I312)+(L312*M312)+(N312*O312)</f>
        <v>0</v>
      </c>
      <c r="I312" s="16">
        <f>I302*1.2</f>
        <v>15.66</v>
      </c>
      <c r="J312" s="260"/>
      <c r="K312" s="261"/>
      <c r="L312" s="262"/>
      <c r="M312" s="24">
        <f>M302*1.2</f>
        <v>3.3</v>
      </c>
      <c r="N312" s="264"/>
      <c r="O312" s="24">
        <f>O302*1.2</f>
        <v>3.3</v>
      </c>
      <c r="P312" s="92"/>
      <c r="Q312" s="93"/>
      <c r="R312" s="34" t="s">
        <v>18</v>
      </c>
      <c r="S312" s="2" t="s">
        <v>13</v>
      </c>
      <c r="T312" s="126"/>
    </row>
    <row r="313" spans="1:25" ht="17.25" customHeight="1" thickBot="1" x14ac:dyDescent="0.3">
      <c r="A313" s="113"/>
      <c r="B313" s="44"/>
      <c r="C313" s="44"/>
      <c r="D313" s="44"/>
      <c r="E313" s="44"/>
      <c r="F313" s="44"/>
      <c r="G313" s="122"/>
      <c r="H313" s="29">
        <f>SUM(H302:H312)</f>
        <v>0</v>
      </c>
      <c r="I313" s="77" t="s">
        <v>52</v>
      </c>
      <c r="J313" s="78"/>
      <c r="K313" s="78"/>
      <c r="L313" s="78"/>
      <c r="M313" s="78"/>
      <c r="N313" s="78"/>
      <c r="O313" s="78"/>
      <c r="P313" s="78"/>
      <c r="Q313" s="78"/>
      <c r="R313" s="78"/>
      <c r="S313" s="78"/>
      <c r="T313" s="79"/>
    </row>
    <row r="314" spans="1:25" ht="15" customHeight="1" thickBot="1" x14ac:dyDescent="0.3">
      <c r="A314" s="114"/>
      <c r="B314" s="115"/>
      <c r="C314" s="115"/>
      <c r="D314" s="115"/>
      <c r="E314" s="115"/>
      <c r="F314" s="115"/>
      <c r="G314" s="123"/>
      <c r="H314" s="127" t="s">
        <v>50</v>
      </c>
      <c r="I314" s="128"/>
      <c r="J314" s="129"/>
      <c r="K314" s="269"/>
      <c r="L314" s="270"/>
      <c r="M314" s="270"/>
      <c r="N314" s="270"/>
      <c r="O314" s="270"/>
      <c r="P314" s="270"/>
      <c r="Q314" s="270"/>
      <c r="R314" s="270"/>
      <c r="S314" s="270"/>
      <c r="T314" s="271"/>
    </row>
    <row r="315" spans="1:25" s="7" customFormat="1" ht="24" customHeight="1" thickBot="1" x14ac:dyDescent="0.3">
      <c r="A315" s="140"/>
      <c r="B315" s="140"/>
      <c r="C315" s="140"/>
      <c r="D315" s="140"/>
      <c r="E315" s="140"/>
      <c r="F315" s="140"/>
      <c r="G315" s="140"/>
      <c r="H315" s="140"/>
      <c r="I315" s="140"/>
      <c r="J315" s="140"/>
      <c r="K315" s="140"/>
      <c r="L315" s="140"/>
      <c r="M315" s="140"/>
      <c r="N315" s="140"/>
      <c r="O315" s="140"/>
      <c r="P315" s="140"/>
      <c r="Q315" s="140"/>
      <c r="R315" s="140"/>
      <c r="S315" s="140"/>
      <c r="T315" s="140"/>
    </row>
    <row r="316" spans="1:25" ht="14.25" customHeight="1" thickBot="1" x14ac:dyDescent="0.3">
      <c r="A316" s="84" t="s">
        <v>39</v>
      </c>
      <c r="B316" s="85"/>
      <c r="C316" s="94" t="s">
        <v>84</v>
      </c>
      <c r="D316" s="95"/>
      <c r="E316" s="95"/>
      <c r="F316" s="95"/>
      <c r="G316" s="96"/>
      <c r="H316" s="45" t="s">
        <v>28</v>
      </c>
      <c r="I316" s="47" t="s">
        <v>45</v>
      </c>
      <c r="J316" s="48"/>
      <c r="K316" s="51" t="s">
        <v>46</v>
      </c>
      <c r="L316" s="51"/>
      <c r="M316" s="51"/>
      <c r="N316" s="51"/>
      <c r="O316" s="51"/>
      <c r="P316" s="51"/>
      <c r="Q316" s="51"/>
      <c r="R316" s="52" t="s">
        <v>31</v>
      </c>
      <c r="S316" s="53"/>
      <c r="T316" s="54"/>
    </row>
    <row r="317" spans="1:25" s="10" customFormat="1" ht="19.5" customHeight="1" x14ac:dyDescent="0.2">
      <c r="A317" s="86"/>
      <c r="B317" s="87"/>
      <c r="C317" s="97"/>
      <c r="D317" s="98"/>
      <c r="E317" s="98"/>
      <c r="F317" s="98"/>
      <c r="G317" s="99"/>
      <c r="H317" s="46"/>
      <c r="I317" s="49"/>
      <c r="J317" s="50"/>
      <c r="K317" s="61" t="s">
        <v>41</v>
      </c>
      <c r="L317" s="62"/>
      <c r="M317" s="63"/>
      <c r="N317" s="64" t="s">
        <v>42</v>
      </c>
      <c r="O317" s="65"/>
      <c r="P317" s="61" t="s">
        <v>43</v>
      </c>
      <c r="Q317" s="66"/>
      <c r="R317" s="55"/>
      <c r="S317" s="56"/>
      <c r="T317" s="57"/>
    </row>
    <row r="318" spans="1:25" ht="34.5" thickBot="1" x14ac:dyDescent="0.3">
      <c r="A318" s="67" t="s">
        <v>85</v>
      </c>
      <c r="B318" s="68"/>
      <c r="C318" s="100"/>
      <c r="D318" s="101"/>
      <c r="E318" s="101"/>
      <c r="F318" s="101"/>
      <c r="G318" s="102"/>
      <c r="H318" s="46"/>
      <c r="I318" s="12" t="s">
        <v>47</v>
      </c>
      <c r="J318" s="15" t="s">
        <v>27</v>
      </c>
      <c r="K318" s="21" t="s">
        <v>40</v>
      </c>
      <c r="L318" s="25" t="s">
        <v>44</v>
      </c>
      <c r="M318" s="22" t="s">
        <v>47</v>
      </c>
      <c r="N318" s="27" t="s">
        <v>44</v>
      </c>
      <c r="O318" s="22" t="s">
        <v>47</v>
      </c>
      <c r="P318" s="27" t="s">
        <v>44</v>
      </c>
      <c r="Q318" s="22" t="s">
        <v>47</v>
      </c>
      <c r="R318" s="58"/>
      <c r="S318" s="59"/>
      <c r="T318" s="60"/>
    </row>
    <row r="319" spans="1:25" ht="15" customHeight="1" x14ac:dyDescent="0.25">
      <c r="A319" s="113"/>
      <c r="B319" s="44"/>
      <c r="C319" s="44"/>
      <c r="D319" s="44"/>
      <c r="E319" s="44"/>
      <c r="F319" s="44"/>
      <c r="G319" s="44"/>
      <c r="H319" s="187">
        <f>(J319*I319)+(L319*M319)+(N319*O319)+(P319*Q319)</f>
        <v>0</v>
      </c>
      <c r="I319" s="11">
        <v>13.75</v>
      </c>
      <c r="J319" s="257"/>
      <c r="K319" s="258"/>
      <c r="L319" s="259"/>
      <c r="M319" s="23">
        <v>2.75</v>
      </c>
      <c r="N319" s="263"/>
      <c r="O319" s="23">
        <v>3.33</v>
      </c>
      <c r="P319" s="263"/>
      <c r="Q319" s="31">
        <v>3.33</v>
      </c>
      <c r="R319" s="17" t="s">
        <v>3</v>
      </c>
      <c r="S319" s="43" t="s">
        <v>21</v>
      </c>
      <c r="T319" s="73" t="s">
        <v>19</v>
      </c>
    </row>
    <row r="320" spans="1:25" ht="15" customHeight="1" x14ac:dyDescent="0.25">
      <c r="A320" s="113"/>
      <c r="B320" s="44"/>
      <c r="C320" s="44"/>
      <c r="D320" s="44"/>
      <c r="E320" s="44"/>
      <c r="F320" s="44"/>
      <c r="G320" s="44"/>
      <c r="H320" s="187">
        <f t="shared" ref="H320:H322" si="34">(J320*I320)+(L320*M320)+(N320*O320)+(P320*Q320)</f>
        <v>0</v>
      </c>
      <c r="I320" s="11">
        <f>I319</f>
        <v>13.75</v>
      </c>
      <c r="J320" s="257"/>
      <c r="K320" s="258"/>
      <c r="L320" s="259"/>
      <c r="M320" s="23">
        <f>M319</f>
        <v>2.75</v>
      </c>
      <c r="N320" s="263"/>
      <c r="O320" s="23">
        <f>O319</f>
        <v>3.33</v>
      </c>
      <c r="P320" s="263"/>
      <c r="Q320" s="23">
        <f>Q319</f>
        <v>3.33</v>
      </c>
      <c r="R320" s="18" t="s">
        <v>4</v>
      </c>
      <c r="S320" s="2" t="s">
        <v>22</v>
      </c>
      <c r="T320" s="74"/>
    </row>
    <row r="321" spans="1:25" ht="15" customHeight="1" x14ac:dyDescent="0.25">
      <c r="A321" s="113"/>
      <c r="B321" s="44"/>
      <c r="C321" s="44"/>
      <c r="D321" s="44"/>
      <c r="E321" s="44"/>
      <c r="F321" s="44"/>
      <c r="G321" s="44"/>
      <c r="H321" s="187">
        <f t="shared" si="34"/>
        <v>0</v>
      </c>
      <c r="I321" s="11">
        <f>I319</f>
        <v>13.75</v>
      </c>
      <c r="J321" s="257"/>
      <c r="K321" s="258"/>
      <c r="L321" s="259"/>
      <c r="M321" s="23">
        <f>M319</f>
        <v>2.75</v>
      </c>
      <c r="N321" s="263"/>
      <c r="O321" s="23">
        <f>O319</f>
        <v>3.33</v>
      </c>
      <c r="P321" s="263"/>
      <c r="Q321" s="23">
        <f>Q319</f>
        <v>3.33</v>
      </c>
      <c r="R321" s="18" t="s">
        <v>5</v>
      </c>
      <c r="S321" s="2" t="s">
        <v>23</v>
      </c>
      <c r="T321" s="74"/>
    </row>
    <row r="322" spans="1:25" ht="15" customHeight="1" x14ac:dyDescent="0.25">
      <c r="A322" s="113"/>
      <c r="B322" s="44"/>
      <c r="C322" s="44"/>
      <c r="D322" s="44"/>
      <c r="E322" s="44"/>
      <c r="F322" s="44"/>
      <c r="G322" s="44"/>
      <c r="H322" s="187">
        <f t="shared" si="34"/>
        <v>0</v>
      </c>
      <c r="I322" s="11">
        <f>I319</f>
        <v>13.75</v>
      </c>
      <c r="J322" s="257"/>
      <c r="K322" s="258"/>
      <c r="L322" s="259"/>
      <c r="M322" s="23">
        <f>M319</f>
        <v>2.75</v>
      </c>
      <c r="N322" s="263"/>
      <c r="O322" s="23">
        <f>O319</f>
        <v>3.33</v>
      </c>
      <c r="P322" s="263"/>
      <c r="Q322" s="23">
        <f>Q319</f>
        <v>3.33</v>
      </c>
      <c r="R322" s="18" t="s">
        <v>6</v>
      </c>
      <c r="S322" s="2" t="s">
        <v>24</v>
      </c>
      <c r="T322" s="74"/>
    </row>
    <row r="323" spans="1:25" ht="15" customHeight="1" x14ac:dyDescent="0.25">
      <c r="A323" s="113"/>
      <c r="B323" s="44"/>
      <c r="C323" s="44"/>
      <c r="D323" s="44"/>
      <c r="E323" s="44"/>
      <c r="F323" s="44"/>
      <c r="G323" s="44"/>
      <c r="H323" s="187">
        <f>(J323*I323)+(L323*M323)+(N323*O323)+(P323*Q323)</f>
        <v>0</v>
      </c>
      <c r="I323" s="11">
        <f>I319</f>
        <v>13.75</v>
      </c>
      <c r="J323" s="257"/>
      <c r="K323" s="258"/>
      <c r="L323" s="259"/>
      <c r="M323" s="23">
        <f>M319</f>
        <v>2.75</v>
      </c>
      <c r="N323" s="263"/>
      <c r="O323" s="23">
        <f>O319</f>
        <v>3.33</v>
      </c>
      <c r="P323" s="263"/>
      <c r="Q323" s="23">
        <f>Q319</f>
        <v>3.33</v>
      </c>
      <c r="R323" s="18" t="s">
        <v>7</v>
      </c>
      <c r="S323" s="2" t="s">
        <v>25</v>
      </c>
      <c r="T323" s="74"/>
      <c r="Y323" s="4"/>
    </row>
    <row r="324" spans="1:25" ht="15" customHeight="1" x14ac:dyDescent="0.25">
      <c r="A324" s="113"/>
      <c r="B324" s="44"/>
      <c r="C324" s="44"/>
      <c r="D324" s="44"/>
      <c r="E324" s="44"/>
      <c r="F324" s="44"/>
      <c r="G324" s="44"/>
      <c r="H324" s="187">
        <f t="shared" ref="H324:H328" si="35">(J324*I324)+(L324*M324)+(N324*O324)+(P324*Q324)</f>
        <v>0</v>
      </c>
      <c r="I324" s="11">
        <f>I319</f>
        <v>13.75</v>
      </c>
      <c r="J324" s="257"/>
      <c r="K324" s="258"/>
      <c r="L324" s="259"/>
      <c r="M324" s="23">
        <f>M319</f>
        <v>2.75</v>
      </c>
      <c r="N324" s="263"/>
      <c r="O324" s="23">
        <f>O319</f>
        <v>3.33</v>
      </c>
      <c r="P324" s="263"/>
      <c r="Q324" s="23">
        <f>Q319</f>
        <v>3.33</v>
      </c>
      <c r="R324" s="18" t="s">
        <v>8</v>
      </c>
      <c r="S324" s="2" t="s">
        <v>26</v>
      </c>
      <c r="T324" s="74"/>
    </row>
    <row r="325" spans="1:25" ht="15" customHeight="1" x14ac:dyDescent="0.25">
      <c r="A325" s="113"/>
      <c r="B325" s="44"/>
      <c r="C325" s="44"/>
      <c r="D325" s="44"/>
      <c r="E325" s="44"/>
      <c r="F325" s="44"/>
      <c r="G325" s="44"/>
      <c r="H325" s="187">
        <f t="shared" si="35"/>
        <v>0</v>
      </c>
      <c r="I325" s="11">
        <f>I319*1.2</f>
        <v>16.5</v>
      </c>
      <c r="J325" s="257"/>
      <c r="K325" s="258"/>
      <c r="L325" s="259"/>
      <c r="M325" s="23">
        <f>M319*1.2</f>
        <v>3.3</v>
      </c>
      <c r="N325" s="263"/>
      <c r="O325" s="23">
        <f>O319*1.2</f>
        <v>3.996</v>
      </c>
      <c r="P325" s="263"/>
      <c r="Q325" s="23">
        <f>Q319*1.2</f>
        <v>3.996</v>
      </c>
      <c r="R325" s="18" t="s">
        <v>15</v>
      </c>
      <c r="S325" s="2" t="s">
        <v>10</v>
      </c>
      <c r="T325" s="75" t="s">
        <v>20</v>
      </c>
    </row>
    <row r="326" spans="1:25" ht="15" customHeight="1" x14ac:dyDescent="0.25">
      <c r="A326" s="113"/>
      <c r="B326" s="44"/>
      <c r="C326" s="44"/>
      <c r="D326" s="44"/>
      <c r="E326" s="44"/>
      <c r="F326" s="44"/>
      <c r="G326" s="44"/>
      <c r="H326" s="187">
        <f t="shared" si="35"/>
        <v>0</v>
      </c>
      <c r="I326" s="11">
        <f>I319*1.2</f>
        <v>16.5</v>
      </c>
      <c r="J326" s="257"/>
      <c r="K326" s="258"/>
      <c r="L326" s="259"/>
      <c r="M326" s="23">
        <f>M319*1.2</f>
        <v>3.3</v>
      </c>
      <c r="N326" s="263"/>
      <c r="O326" s="23">
        <f>O319*1.2</f>
        <v>3.996</v>
      </c>
      <c r="P326" s="263"/>
      <c r="Q326" s="23">
        <f>Q319*1.2</f>
        <v>3.996</v>
      </c>
      <c r="R326" s="18" t="s">
        <v>16</v>
      </c>
      <c r="S326" s="2" t="s">
        <v>11</v>
      </c>
      <c r="T326" s="75"/>
    </row>
    <row r="327" spans="1:25" ht="15" customHeight="1" x14ac:dyDescent="0.25">
      <c r="A327" s="113"/>
      <c r="B327" s="44"/>
      <c r="C327" s="44"/>
      <c r="D327" s="44"/>
      <c r="E327" s="44"/>
      <c r="F327" s="44"/>
      <c r="G327" s="44"/>
      <c r="H327" s="187">
        <f t="shared" si="35"/>
        <v>0</v>
      </c>
      <c r="I327" s="11">
        <f>I319*1.2</f>
        <v>16.5</v>
      </c>
      <c r="J327" s="257"/>
      <c r="K327" s="258"/>
      <c r="L327" s="259"/>
      <c r="M327" s="23">
        <f>M319*1.2</f>
        <v>3.3</v>
      </c>
      <c r="N327" s="263"/>
      <c r="O327" s="23">
        <f>O319*1.2</f>
        <v>3.996</v>
      </c>
      <c r="P327" s="263"/>
      <c r="Q327" s="23">
        <f>Q319*1.2</f>
        <v>3.996</v>
      </c>
      <c r="R327" s="18" t="s">
        <v>17</v>
      </c>
      <c r="S327" s="2" t="s">
        <v>12</v>
      </c>
      <c r="T327" s="75"/>
    </row>
    <row r="328" spans="1:25" ht="15" customHeight="1" x14ac:dyDescent="0.25">
      <c r="A328" s="113"/>
      <c r="B328" s="44"/>
      <c r="C328" s="44"/>
      <c r="D328" s="44"/>
      <c r="E328" s="44"/>
      <c r="F328" s="44"/>
      <c r="G328" s="44"/>
      <c r="H328" s="187">
        <f t="shared" si="35"/>
        <v>0</v>
      </c>
      <c r="I328" s="11">
        <f>I319*1.2</f>
        <v>16.5</v>
      </c>
      <c r="J328" s="257"/>
      <c r="K328" s="258"/>
      <c r="L328" s="259"/>
      <c r="M328" s="23">
        <f>M319*1.2</f>
        <v>3.3</v>
      </c>
      <c r="N328" s="263"/>
      <c r="O328" s="23">
        <f>O319*1.2</f>
        <v>3.996</v>
      </c>
      <c r="P328" s="263"/>
      <c r="Q328" s="23">
        <f>Q319*1.2</f>
        <v>3.996</v>
      </c>
      <c r="R328" s="18" t="s">
        <v>9</v>
      </c>
      <c r="S328" s="2" t="s">
        <v>13</v>
      </c>
      <c r="T328" s="75"/>
    </row>
    <row r="329" spans="1:25" ht="15" customHeight="1" thickBot="1" x14ac:dyDescent="0.3">
      <c r="A329" s="113"/>
      <c r="B329" s="44"/>
      <c r="C329" s="44"/>
      <c r="D329" s="44"/>
      <c r="E329" s="44"/>
      <c r="F329" s="44"/>
      <c r="G329" s="44"/>
      <c r="H329" s="188">
        <f>(J329*I329)+(L329*M329)+(N329*O329)+(P329*Q329)</f>
        <v>0</v>
      </c>
      <c r="I329" s="16">
        <f>I319*1.2</f>
        <v>16.5</v>
      </c>
      <c r="J329" s="260"/>
      <c r="K329" s="261"/>
      <c r="L329" s="262"/>
      <c r="M329" s="24">
        <f>M319*1.2</f>
        <v>3.3</v>
      </c>
      <c r="N329" s="264"/>
      <c r="O329" s="24">
        <f>O319*1.2</f>
        <v>3.996</v>
      </c>
      <c r="P329" s="264"/>
      <c r="Q329" s="24">
        <f>Q319*1.2</f>
        <v>3.996</v>
      </c>
      <c r="R329" s="19" t="s">
        <v>18</v>
      </c>
      <c r="S329" s="20" t="s">
        <v>14</v>
      </c>
      <c r="T329" s="76"/>
    </row>
    <row r="330" spans="1:25" ht="17.25" customHeight="1" thickBot="1" x14ac:dyDescent="0.3">
      <c r="A330" s="113"/>
      <c r="B330" s="44"/>
      <c r="C330" s="44"/>
      <c r="D330" s="44"/>
      <c r="E330" s="44"/>
      <c r="F330" s="44"/>
      <c r="G330" s="44"/>
      <c r="H330" s="29">
        <f>SUM(H319:H329)</f>
        <v>0</v>
      </c>
      <c r="I330" s="77" t="s">
        <v>52</v>
      </c>
      <c r="J330" s="78"/>
      <c r="K330" s="78"/>
      <c r="L330" s="78"/>
      <c r="M330" s="78"/>
      <c r="N330" s="78"/>
      <c r="O330" s="78"/>
      <c r="P330" s="78"/>
      <c r="Q330" s="78"/>
      <c r="R330" s="78"/>
      <c r="S330" s="78"/>
      <c r="T330" s="79"/>
    </row>
    <row r="331" spans="1:25" ht="15" customHeight="1" x14ac:dyDescent="0.25">
      <c r="A331" s="113"/>
      <c r="B331" s="44"/>
      <c r="C331" s="44"/>
      <c r="D331" s="44"/>
      <c r="E331" s="44"/>
      <c r="F331" s="44"/>
      <c r="G331" s="44"/>
      <c r="H331" s="80" t="s">
        <v>48</v>
      </c>
      <c r="I331" s="81"/>
      <c r="J331" s="81"/>
      <c r="K331" s="265"/>
      <c r="L331" s="265"/>
      <c r="M331" s="265"/>
      <c r="N331" s="265"/>
      <c r="O331" s="265"/>
      <c r="P331" s="265"/>
      <c r="Q331" s="265"/>
      <c r="R331" s="265"/>
      <c r="S331" s="265"/>
      <c r="T331" s="266"/>
    </row>
    <row r="332" spans="1:25" ht="15" customHeight="1" thickBot="1" x14ac:dyDescent="0.3">
      <c r="A332" s="114"/>
      <c r="B332" s="115"/>
      <c r="C332" s="115"/>
      <c r="D332" s="115"/>
      <c r="E332" s="115"/>
      <c r="F332" s="115"/>
      <c r="G332" s="115"/>
      <c r="H332" s="82" t="s">
        <v>49</v>
      </c>
      <c r="I332" s="83"/>
      <c r="J332" s="83"/>
      <c r="K332" s="267"/>
      <c r="L332" s="267"/>
      <c r="M332" s="267"/>
      <c r="N332" s="267"/>
      <c r="O332" s="267"/>
      <c r="P332" s="267"/>
      <c r="Q332" s="267"/>
      <c r="R332" s="267"/>
      <c r="S332" s="267"/>
      <c r="T332" s="268"/>
    </row>
    <row r="333" spans="1:25" ht="29.25" customHeight="1" thickBot="1" x14ac:dyDescent="0.3">
      <c r="A333" s="44"/>
      <c r="B333" s="44"/>
      <c r="C333" s="44"/>
      <c r="D333" s="44"/>
      <c r="E333" s="44"/>
      <c r="F333" s="44"/>
      <c r="G333" s="44"/>
      <c r="H333" s="44"/>
      <c r="I333" s="44"/>
      <c r="J333" s="44"/>
      <c r="K333" s="44"/>
      <c r="L333" s="44"/>
      <c r="M333" s="44"/>
      <c r="N333" s="44"/>
      <c r="O333" s="44"/>
      <c r="P333" s="44"/>
      <c r="Q333" s="44"/>
      <c r="R333" s="44"/>
      <c r="S333" s="44"/>
      <c r="T333" s="44"/>
    </row>
    <row r="334" spans="1:25" ht="14.25" customHeight="1" thickBot="1" x14ac:dyDescent="0.3">
      <c r="A334" s="84" t="s">
        <v>39</v>
      </c>
      <c r="B334" s="85"/>
      <c r="C334" s="94" t="s">
        <v>86</v>
      </c>
      <c r="D334" s="95"/>
      <c r="E334" s="95"/>
      <c r="F334" s="95"/>
      <c r="G334" s="96"/>
      <c r="H334" s="45" t="s">
        <v>28</v>
      </c>
      <c r="I334" s="47" t="s">
        <v>45</v>
      </c>
      <c r="J334" s="48"/>
      <c r="K334" s="51" t="s">
        <v>46</v>
      </c>
      <c r="L334" s="51"/>
      <c r="M334" s="51"/>
      <c r="N334" s="51"/>
      <c r="O334" s="51"/>
      <c r="P334" s="51"/>
      <c r="Q334" s="51"/>
      <c r="R334" s="52" t="s">
        <v>31</v>
      </c>
      <c r="S334" s="53"/>
      <c r="T334" s="54"/>
    </row>
    <row r="335" spans="1:25" s="10" customFormat="1" ht="19.5" customHeight="1" x14ac:dyDescent="0.2">
      <c r="A335" s="86"/>
      <c r="B335" s="87"/>
      <c r="C335" s="97"/>
      <c r="D335" s="98"/>
      <c r="E335" s="98"/>
      <c r="F335" s="98"/>
      <c r="G335" s="99"/>
      <c r="H335" s="46"/>
      <c r="I335" s="49"/>
      <c r="J335" s="50"/>
      <c r="K335" s="61" t="s">
        <v>41</v>
      </c>
      <c r="L335" s="62"/>
      <c r="M335" s="63"/>
      <c r="N335" s="64" t="s">
        <v>42</v>
      </c>
      <c r="O335" s="65"/>
      <c r="P335" s="61" t="s">
        <v>43</v>
      </c>
      <c r="Q335" s="66"/>
      <c r="R335" s="55"/>
      <c r="S335" s="56"/>
      <c r="T335" s="57"/>
    </row>
    <row r="336" spans="1:25" ht="34.5" thickBot="1" x14ac:dyDescent="0.3">
      <c r="A336" s="67" t="s">
        <v>87</v>
      </c>
      <c r="B336" s="68"/>
      <c r="C336" s="100"/>
      <c r="D336" s="101"/>
      <c r="E336" s="101"/>
      <c r="F336" s="101"/>
      <c r="G336" s="102"/>
      <c r="H336" s="46"/>
      <c r="I336" s="12" t="s">
        <v>47</v>
      </c>
      <c r="J336" s="15" t="s">
        <v>27</v>
      </c>
      <c r="K336" s="21" t="s">
        <v>40</v>
      </c>
      <c r="L336" s="25" t="s">
        <v>44</v>
      </c>
      <c r="M336" s="22" t="s">
        <v>47</v>
      </c>
      <c r="N336" s="27" t="s">
        <v>44</v>
      </c>
      <c r="O336" s="22" t="s">
        <v>47</v>
      </c>
      <c r="P336" s="27" t="s">
        <v>44</v>
      </c>
      <c r="Q336" s="22" t="s">
        <v>47</v>
      </c>
      <c r="R336" s="58"/>
      <c r="S336" s="59"/>
      <c r="T336" s="60"/>
    </row>
    <row r="337" spans="1:25" ht="15" customHeight="1" x14ac:dyDescent="0.25">
      <c r="A337" s="113"/>
      <c r="B337" s="44"/>
      <c r="C337" s="44"/>
      <c r="D337" s="44"/>
      <c r="E337" s="44"/>
      <c r="F337" s="44"/>
      <c r="G337" s="44"/>
      <c r="H337" s="187">
        <f>(J337*I337)+(L337*M337)+(N337*O337)+(P337*Q337)</f>
        <v>0</v>
      </c>
      <c r="I337" s="11">
        <v>13.75</v>
      </c>
      <c r="J337" s="257"/>
      <c r="K337" s="258"/>
      <c r="L337" s="259"/>
      <c r="M337" s="23">
        <v>2.75</v>
      </c>
      <c r="N337" s="263"/>
      <c r="O337" s="23">
        <v>3.33</v>
      </c>
      <c r="P337" s="263"/>
      <c r="Q337" s="31">
        <v>3.33</v>
      </c>
      <c r="R337" s="17" t="s">
        <v>3</v>
      </c>
      <c r="S337" s="43" t="s">
        <v>21</v>
      </c>
      <c r="T337" s="73" t="s">
        <v>19</v>
      </c>
    </row>
    <row r="338" spans="1:25" ht="15" customHeight="1" x14ac:dyDescent="0.25">
      <c r="A338" s="113"/>
      <c r="B338" s="44"/>
      <c r="C338" s="44"/>
      <c r="D338" s="44"/>
      <c r="E338" s="44"/>
      <c r="F338" s="44"/>
      <c r="G338" s="44"/>
      <c r="H338" s="187">
        <f t="shared" ref="H338:H340" si="36">(J338*I338)+(L338*M338)+(N338*O338)+(P338*Q338)</f>
        <v>0</v>
      </c>
      <c r="I338" s="11">
        <f>I337</f>
        <v>13.75</v>
      </c>
      <c r="J338" s="257"/>
      <c r="K338" s="258"/>
      <c r="L338" s="259"/>
      <c r="M338" s="23">
        <f>M337</f>
        <v>2.75</v>
      </c>
      <c r="N338" s="263"/>
      <c r="O338" s="23">
        <f>O337</f>
        <v>3.33</v>
      </c>
      <c r="P338" s="263"/>
      <c r="Q338" s="23">
        <f>Q337</f>
        <v>3.33</v>
      </c>
      <c r="R338" s="18" t="s">
        <v>4</v>
      </c>
      <c r="S338" s="2" t="s">
        <v>22</v>
      </c>
      <c r="T338" s="74"/>
    </row>
    <row r="339" spans="1:25" ht="15" customHeight="1" x14ac:dyDescent="0.25">
      <c r="A339" s="113"/>
      <c r="B339" s="44"/>
      <c r="C339" s="44"/>
      <c r="D339" s="44"/>
      <c r="E339" s="44"/>
      <c r="F339" s="44"/>
      <c r="G339" s="44"/>
      <c r="H339" s="187">
        <f t="shared" si="36"/>
        <v>0</v>
      </c>
      <c r="I339" s="11">
        <f>I337</f>
        <v>13.75</v>
      </c>
      <c r="J339" s="257"/>
      <c r="K339" s="258"/>
      <c r="L339" s="259"/>
      <c r="M339" s="23">
        <f>M337</f>
        <v>2.75</v>
      </c>
      <c r="N339" s="263"/>
      <c r="O339" s="23">
        <f>O337</f>
        <v>3.33</v>
      </c>
      <c r="P339" s="263"/>
      <c r="Q339" s="23">
        <f>Q337</f>
        <v>3.33</v>
      </c>
      <c r="R339" s="18" t="s">
        <v>5</v>
      </c>
      <c r="S339" s="2" t="s">
        <v>23</v>
      </c>
      <c r="T339" s="74"/>
    </row>
    <row r="340" spans="1:25" ht="15" customHeight="1" x14ac:dyDescent="0.25">
      <c r="A340" s="113"/>
      <c r="B340" s="44"/>
      <c r="C340" s="44"/>
      <c r="D340" s="44"/>
      <c r="E340" s="44"/>
      <c r="F340" s="44"/>
      <c r="G340" s="44"/>
      <c r="H340" s="187">
        <f t="shared" si="36"/>
        <v>0</v>
      </c>
      <c r="I340" s="11">
        <f>I337</f>
        <v>13.75</v>
      </c>
      <c r="J340" s="257"/>
      <c r="K340" s="258"/>
      <c r="L340" s="259"/>
      <c r="M340" s="23">
        <f>M337</f>
        <v>2.75</v>
      </c>
      <c r="N340" s="263"/>
      <c r="O340" s="23">
        <f>O337</f>
        <v>3.33</v>
      </c>
      <c r="P340" s="263"/>
      <c r="Q340" s="23">
        <f>Q337</f>
        <v>3.33</v>
      </c>
      <c r="R340" s="18" t="s">
        <v>6</v>
      </c>
      <c r="S340" s="2" t="s">
        <v>24</v>
      </c>
      <c r="T340" s="74"/>
    </row>
    <row r="341" spans="1:25" ht="15" customHeight="1" x14ac:dyDescent="0.25">
      <c r="A341" s="113"/>
      <c r="B341" s="44"/>
      <c r="C341" s="44"/>
      <c r="D341" s="44"/>
      <c r="E341" s="44"/>
      <c r="F341" s="44"/>
      <c r="G341" s="44"/>
      <c r="H341" s="187">
        <f>(J341*I341)+(L341*M341)+(N341*O341)+(P341*Q341)</f>
        <v>0</v>
      </c>
      <c r="I341" s="11">
        <f>I337</f>
        <v>13.75</v>
      </c>
      <c r="J341" s="257"/>
      <c r="K341" s="258"/>
      <c r="L341" s="259"/>
      <c r="M341" s="23">
        <f>M337</f>
        <v>2.75</v>
      </c>
      <c r="N341" s="263"/>
      <c r="O341" s="23">
        <f>O337</f>
        <v>3.33</v>
      </c>
      <c r="P341" s="263"/>
      <c r="Q341" s="23">
        <f>Q337</f>
        <v>3.33</v>
      </c>
      <c r="R341" s="18" t="s">
        <v>7</v>
      </c>
      <c r="S341" s="2" t="s">
        <v>25</v>
      </c>
      <c r="T341" s="74"/>
      <c r="Y341" s="4"/>
    </row>
    <row r="342" spans="1:25" ht="15" customHeight="1" x14ac:dyDescent="0.25">
      <c r="A342" s="113"/>
      <c r="B342" s="44"/>
      <c r="C342" s="44"/>
      <c r="D342" s="44"/>
      <c r="E342" s="44"/>
      <c r="F342" s="44"/>
      <c r="G342" s="44"/>
      <c r="H342" s="187">
        <f t="shared" ref="H342:H347" si="37">(J342*I342)+(L342*M342)+(N342*O342)+(P342*Q342)</f>
        <v>0</v>
      </c>
      <c r="I342" s="11">
        <f>I337</f>
        <v>13.75</v>
      </c>
      <c r="J342" s="257"/>
      <c r="K342" s="258"/>
      <c r="L342" s="259"/>
      <c r="M342" s="23">
        <f>M337</f>
        <v>2.75</v>
      </c>
      <c r="N342" s="263"/>
      <c r="O342" s="23">
        <f>O337</f>
        <v>3.33</v>
      </c>
      <c r="P342" s="263"/>
      <c r="Q342" s="23">
        <f>Q337</f>
        <v>3.33</v>
      </c>
      <c r="R342" s="18" t="s">
        <v>8</v>
      </c>
      <c r="S342" s="2" t="s">
        <v>26</v>
      </c>
      <c r="T342" s="74"/>
    </row>
    <row r="343" spans="1:25" ht="15" customHeight="1" x14ac:dyDescent="0.25">
      <c r="A343" s="113"/>
      <c r="B343" s="44"/>
      <c r="C343" s="44"/>
      <c r="D343" s="44"/>
      <c r="E343" s="44"/>
      <c r="F343" s="44"/>
      <c r="G343" s="44"/>
      <c r="H343" s="187">
        <f t="shared" si="37"/>
        <v>0</v>
      </c>
      <c r="I343" s="11">
        <f>I337*1.2</f>
        <v>16.5</v>
      </c>
      <c r="J343" s="257"/>
      <c r="K343" s="258"/>
      <c r="L343" s="259"/>
      <c r="M343" s="23">
        <f>M337*1.2</f>
        <v>3.3</v>
      </c>
      <c r="N343" s="263"/>
      <c r="O343" s="23">
        <f>O337*1.2</f>
        <v>3.996</v>
      </c>
      <c r="P343" s="263"/>
      <c r="Q343" s="23">
        <f>Q337*1.2</f>
        <v>3.996</v>
      </c>
      <c r="R343" s="18" t="s">
        <v>15</v>
      </c>
      <c r="S343" s="2" t="s">
        <v>10</v>
      </c>
      <c r="T343" s="75" t="s">
        <v>20</v>
      </c>
    </row>
    <row r="344" spans="1:25" ht="15" customHeight="1" x14ac:dyDescent="0.25">
      <c r="A344" s="113"/>
      <c r="B344" s="44"/>
      <c r="C344" s="44"/>
      <c r="D344" s="44"/>
      <c r="E344" s="44"/>
      <c r="F344" s="44"/>
      <c r="G344" s="44"/>
      <c r="H344" s="187">
        <f t="shared" si="37"/>
        <v>0</v>
      </c>
      <c r="I344" s="11">
        <f>I337*1.2</f>
        <v>16.5</v>
      </c>
      <c r="J344" s="257"/>
      <c r="K344" s="258"/>
      <c r="L344" s="259"/>
      <c r="M344" s="23">
        <f>M337*1.2</f>
        <v>3.3</v>
      </c>
      <c r="N344" s="263"/>
      <c r="O344" s="23">
        <f>O337*1.2</f>
        <v>3.996</v>
      </c>
      <c r="P344" s="263"/>
      <c r="Q344" s="23">
        <f>Q337*1.2</f>
        <v>3.996</v>
      </c>
      <c r="R344" s="18" t="s">
        <v>16</v>
      </c>
      <c r="S344" s="2" t="s">
        <v>11</v>
      </c>
      <c r="T344" s="75"/>
    </row>
    <row r="345" spans="1:25" ht="15" customHeight="1" x14ac:dyDescent="0.25">
      <c r="A345" s="113"/>
      <c r="B345" s="44"/>
      <c r="C345" s="44"/>
      <c r="D345" s="44"/>
      <c r="E345" s="44"/>
      <c r="F345" s="44"/>
      <c r="G345" s="44"/>
      <c r="H345" s="187">
        <f t="shared" si="37"/>
        <v>0</v>
      </c>
      <c r="I345" s="11">
        <f>I337*1.2</f>
        <v>16.5</v>
      </c>
      <c r="J345" s="257"/>
      <c r="K345" s="258"/>
      <c r="L345" s="259"/>
      <c r="M345" s="23">
        <f>M337*1.2</f>
        <v>3.3</v>
      </c>
      <c r="N345" s="263"/>
      <c r="O345" s="23">
        <f>O337*1.2</f>
        <v>3.996</v>
      </c>
      <c r="P345" s="263"/>
      <c r="Q345" s="23">
        <f>Q337*1.2</f>
        <v>3.996</v>
      </c>
      <c r="R345" s="18" t="s">
        <v>17</v>
      </c>
      <c r="S345" s="2" t="s">
        <v>12</v>
      </c>
      <c r="T345" s="75"/>
    </row>
    <row r="346" spans="1:25" ht="15" customHeight="1" x14ac:dyDescent="0.25">
      <c r="A346" s="113"/>
      <c r="B346" s="44"/>
      <c r="C346" s="44"/>
      <c r="D346" s="44"/>
      <c r="E346" s="44"/>
      <c r="F346" s="44"/>
      <c r="G346" s="44"/>
      <c r="H346" s="187">
        <f t="shared" si="37"/>
        <v>0</v>
      </c>
      <c r="I346" s="11">
        <f>I337*1.2</f>
        <v>16.5</v>
      </c>
      <c r="J346" s="257"/>
      <c r="K346" s="258"/>
      <c r="L346" s="259"/>
      <c r="M346" s="23">
        <f>M337*1.2</f>
        <v>3.3</v>
      </c>
      <c r="N346" s="263"/>
      <c r="O346" s="23">
        <f>O337*1.2</f>
        <v>3.996</v>
      </c>
      <c r="P346" s="263"/>
      <c r="Q346" s="23">
        <f>Q337*1.2</f>
        <v>3.996</v>
      </c>
      <c r="R346" s="18" t="s">
        <v>9</v>
      </c>
      <c r="S346" s="2" t="s">
        <v>13</v>
      </c>
      <c r="T346" s="75"/>
    </row>
    <row r="347" spans="1:25" ht="15" customHeight="1" thickBot="1" x14ac:dyDescent="0.3">
      <c r="A347" s="113"/>
      <c r="B347" s="44"/>
      <c r="C347" s="44"/>
      <c r="D347" s="44"/>
      <c r="E347" s="44"/>
      <c r="F347" s="44"/>
      <c r="G347" s="44"/>
      <c r="H347" s="188">
        <f t="shared" si="37"/>
        <v>0</v>
      </c>
      <c r="I347" s="16">
        <f>I337*1.2</f>
        <v>16.5</v>
      </c>
      <c r="J347" s="260"/>
      <c r="K347" s="261"/>
      <c r="L347" s="262"/>
      <c r="M347" s="24">
        <f>M337*1.2</f>
        <v>3.3</v>
      </c>
      <c r="N347" s="264"/>
      <c r="O347" s="24">
        <f>O337*1.2</f>
        <v>3.996</v>
      </c>
      <c r="P347" s="264"/>
      <c r="Q347" s="24">
        <f>Q337*1.2</f>
        <v>3.996</v>
      </c>
      <c r="R347" s="19" t="s">
        <v>18</v>
      </c>
      <c r="S347" s="20" t="s">
        <v>14</v>
      </c>
      <c r="T347" s="76"/>
    </row>
    <row r="348" spans="1:25" ht="17.25" customHeight="1" thickBot="1" x14ac:dyDescent="0.3">
      <c r="A348" s="113"/>
      <c r="B348" s="44"/>
      <c r="C348" s="44"/>
      <c r="D348" s="44"/>
      <c r="E348" s="44"/>
      <c r="F348" s="44"/>
      <c r="G348" s="44"/>
      <c r="H348" s="29">
        <f>SUM(H337:H347)</f>
        <v>0</v>
      </c>
      <c r="I348" s="77" t="s">
        <v>52</v>
      </c>
      <c r="J348" s="78"/>
      <c r="K348" s="78"/>
      <c r="L348" s="78"/>
      <c r="M348" s="78"/>
      <c r="N348" s="78"/>
      <c r="O348" s="78"/>
      <c r="P348" s="78"/>
      <c r="Q348" s="78"/>
      <c r="R348" s="78"/>
      <c r="S348" s="78"/>
      <c r="T348" s="79"/>
    </row>
    <row r="349" spans="1:25" ht="15" customHeight="1" x14ac:dyDescent="0.25">
      <c r="A349" s="113"/>
      <c r="B349" s="44"/>
      <c r="C349" s="44"/>
      <c r="D349" s="44"/>
      <c r="E349" s="44"/>
      <c r="F349" s="44"/>
      <c r="G349" s="44"/>
      <c r="H349" s="80" t="s">
        <v>48</v>
      </c>
      <c r="I349" s="81"/>
      <c r="J349" s="81"/>
      <c r="K349" s="265"/>
      <c r="L349" s="265"/>
      <c r="M349" s="265"/>
      <c r="N349" s="265"/>
      <c r="O349" s="265"/>
      <c r="P349" s="265"/>
      <c r="Q349" s="265"/>
      <c r="R349" s="265"/>
      <c r="S349" s="265"/>
      <c r="T349" s="266"/>
    </row>
    <row r="350" spans="1:25" ht="15" customHeight="1" thickBot="1" x14ac:dyDescent="0.3">
      <c r="A350" s="114"/>
      <c r="B350" s="115"/>
      <c r="C350" s="115"/>
      <c r="D350" s="115"/>
      <c r="E350" s="115"/>
      <c r="F350" s="115"/>
      <c r="G350" s="115"/>
      <c r="H350" s="82" t="s">
        <v>49</v>
      </c>
      <c r="I350" s="83"/>
      <c r="J350" s="83"/>
      <c r="K350" s="267"/>
      <c r="L350" s="267"/>
      <c r="M350" s="267"/>
      <c r="N350" s="267"/>
      <c r="O350" s="267"/>
      <c r="P350" s="267"/>
      <c r="Q350" s="267"/>
      <c r="R350" s="267"/>
      <c r="S350" s="267"/>
      <c r="T350" s="268"/>
    </row>
    <row r="351" spans="1:25" ht="29.25" customHeight="1" thickBot="1" x14ac:dyDescent="0.3">
      <c r="A351" s="44"/>
      <c r="B351" s="44"/>
      <c r="C351" s="44"/>
      <c r="D351" s="44"/>
      <c r="E351" s="44"/>
      <c r="F351" s="44"/>
      <c r="G351" s="44"/>
      <c r="H351" s="44"/>
      <c r="I351" s="44"/>
      <c r="J351" s="44"/>
      <c r="K351" s="44"/>
      <c r="L351" s="44"/>
      <c r="M351" s="44"/>
      <c r="N351" s="44"/>
      <c r="O351" s="44"/>
      <c r="P351" s="44"/>
      <c r="Q351" s="44"/>
      <c r="R351" s="44"/>
      <c r="S351" s="44"/>
      <c r="T351" s="44"/>
    </row>
    <row r="352" spans="1:25" ht="14.25" customHeight="1" thickBot="1" x14ac:dyDescent="0.3">
      <c r="A352" s="84" t="s">
        <v>39</v>
      </c>
      <c r="B352" s="85"/>
      <c r="C352" s="94" t="s">
        <v>97</v>
      </c>
      <c r="D352" s="95"/>
      <c r="E352" s="95"/>
      <c r="F352" s="95"/>
      <c r="G352" s="96"/>
      <c r="H352" s="45" t="s">
        <v>28</v>
      </c>
      <c r="I352" s="47" t="s">
        <v>45</v>
      </c>
      <c r="J352" s="48"/>
      <c r="K352" s="51" t="s">
        <v>46</v>
      </c>
      <c r="L352" s="51"/>
      <c r="M352" s="51"/>
      <c r="N352" s="51"/>
      <c r="O352" s="51"/>
      <c r="P352" s="51"/>
      <c r="Q352" s="51"/>
      <c r="R352" s="52" t="s">
        <v>31</v>
      </c>
      <c r="S352" s="53"/>
      <c r="T352" s="54"/>
    </row>
    <row r="353" spans="1:25" s="10" customFormat="1" ht="19.5" customHeight="1" x14ac:dyDescent="0.2">
      <c r="A353" s="86"/>
      <c r="B353" s="87"/>
      <c r="C353" s="97"/>
      <c r="D353" s="98"/>
      <c r="E353" s="98"/>
      <c r="F353" s="98"/>
      <c r="G353" s="99"/>
      <c r="H353" s="46"/>
      <c r="I353" s="49"/>
      <c r="J353" s="50"/>
      <c r="K353" s="61" t="s">
        <v>41</v>
      </c>
      <c r="L353" s="62"/>
      <c r="M353" s="63"/>
      <c r="N353" s="117" t="s">
        <v>54</v>
      </c>
      <c r="O353" s="118"/>
      <c r="P353" s="88"/>
      <c r="Q353" s="89"/>
      <c r="R353" s="55"/>
      <c r="S353" s="56"/>
      <c r="T353" s="57"/>
    </row>
    <row r="354" spans="1:25" ht="34.5" thickBot="1" x14ac:dyDescent="0.3">
      <c r="A354" s="67" t="s">
        <v>116</v>
      </c>
      <c r="B354" s="68"/>
      <c r="C354" s="100"/>
      <c r="D354" s="101"/>
      <c r="E354" s="101"/>
      <c r="F354" s="101"/>
      <c r="G354" s="102"/>
      <c r="H354" s="46"/>
      <c r="I354" s="12" t="s">
        <v>47</v>
      </c>
      <c r="J354" s="15" t="s">
        <v>27</v>
      </c>
      <c r="K354" s="21" t="s">
        <v>40</v>
      </c>
      <c r="L354" s="25" t="s">
        <v>44</v>
      </c>
      <c r="M354" s="22" t="s">
        <v>47</v>
      </c>
      <c r="N354" s="27" t="s">
        <v>44</v>
      </c>
      <c r="O354" s="22" t="s">
        <v>47</v>
      </c>
      <c r="P354" s="90"/>
      <c r="Q354" s="91"/>
      <c r="R354" s="58"/>
      <c r="S354" s="59"/>
      <c r="T354" s="60"/>
    </row>
    <row r="355" spans="1:25" ht="15" customHeight="1" x14ac:dyDescent="0.25">
      <c r="A355" s="119"/>
      <c r="B355" s="120"/>
      <c r="C355" s="120"/>
      <c r="D355" s="120"/>
      <c r="E355" s="120"/>
      <c r="F355" s="120"/>
      <c r="G355" s="121"/>
      <c r="H355" s="187">
        <f>(J355*I355)+(L355*M355)+(N355*O355)</f>
        <v>0</v>
      </c>
      <c r="I355" s="11">
        <v>10.8</v>
      </c>
      <c r="J355" s="257"/>
      <c r="K355" s="258"/>
      <c r="L355" s="259"/>
      <c r="M355" s="23">
        <v>2.75</v>
      </c>
      <c r="N355" s="263"/>
      <c r="O355" s="23">
        <v>2.75</v>
      </c>
      <c r="P355" s="90"/>
      <c r="Q355" s="91"/>
      <c r="R355" s="32" t="s">
        <v>3</v>
      </c>
      <c r="S355" s="33" t="s">
        <v>21</v>
      </c>
      <c r="T355" s="124" t="s">
        <v>19</v>
      </c>
    </row>
    <row r="356" spans="1:25" ht="15" customHeight="1" x14ac:dyDescent="0.25">
      <c r="A356" s="113"/>
      <c r="B356" s="44"/>
      <c r="C356" s="44"/>
      <c r="D356" s="44"/>
      <c r="E356" s="44"/>
      <c r="F356" s="44"/>
      <c r="G356" s="122"/>
      <c r="H356" s="187">
        <f t="shared" ref="H356:H360" si="38">(J356*I356)+(L356*M356)+(N356*O356)</f>
        <v>0</v>
      </c>
      <c r="I356" s="11">
        <f>I355</f>
        <v>10.8</v>
      </c>
      <c r="J356" s="257"/>
      <c r="K356" s="258"/>
      <c r="L356" s="259"/>
      <c r="M356" s="23">
        <f>M355</f>
        <v>2.75</v>
      </c>
      <c r="N356" s="263"/>
      <c r="O356" s="23">
        <f>O355</f>
        <v>2.75</v>
      </c>
      <c r="P356" s="90"/>
      <c r="Q356" s="91"/>
      <c r="R356" s="34" t="s">
        <v>4</v>
      </c>
      <c r="S356" s="2" t="s">
        <v>22</v>
      </c>
      <c r="T356" s="125"/>
    </row>
    <row r="357" spans="1:25" ht="15" customHeight="1" x14ac:dyDescent="0.25">
      <c r="A357" s="113"/>
      <c r="B357" s="44"/>
      <c r="C357" s="44"/>
      <c r="D357" s="44"/>
      <c r="E357" s="44"/>
      <c r="F357" s="44"/>
      <c r="G357" s="122"/>
      <c r="H357" s="187">
        <f t="shared" si="38"/>
        <v>0</v>
      </c>
      <c r="I357" s="11">
        <f>I355</f>
        <v>10.8</v>
      </c>
      <c r="J357" s="257"/>
      <c r="K357" s="258"/>
      <c r="L357" s="259"/>
      <c r="M357" s="23">
        <f>M355</f>
        <v>2.75</v>
      </c>
      <c r="N357" s="263"/>
      <c r="O357" s="23">
        <f>O355</f>
        <v>2.75</v>
      </c>
      <c r="P357" s="90"/>
      <c r="Q357" s="91"/>
      <c r="R357" s="34" t="s">
        <v>5</v>
      </c>
      <c r="S357" s="2" t="s">
        <v>23</v>
      </c>
      <c r="T357" s="125"/>
    </row>
    <row r="358" spans="1:25" ht="15" customHeight="1" x14ac:dyDescent="0.25">
      <c r="A358" s="113"/>
      <c r="B358" s="44"/>
      <c r="C358" s="44"/>
      <c r="D358" s="44"/>
      <c r="E358" s="44"/>
      <c r="F358" s="44"/>
      <c r="G358" s="122"/>
      <c r="H358" s="187">
        <f t="shared" si="38"/>
        <v>0</v>
      </c>
      <c r="I358" s="11">
        <f>I355</f>
        <v>10.8</v>
      </c>
      <c r="J358" s="257"/>
      <c r="K358" s="258"/>
      <c r="L358" s="259"/>
      <c r="M358" s="23">
        <f>M355</f>
        <v>2.75</v>
      </c>
      <c r="N358" s="263"/>
      <c r="O358" s="23">
        <f>O355</f>
        <v>2.75</v>
      </c>
      <c r="P358" s="90"/>
      <c r="Q358" s="91"/>
      <c r="R358" s="34" t="s">
        <v>6</v>
      </c>
      <c r="S358" s="2" t="s">
        <v>24</v>
      </c>
      <c r="T358" s="125"/>
    </row>
    <row r="359" spans="1:25" ht="15" customHeight="1" x14ac:dyDescent="0.25">
      <c r="A359" s="113"/>
      <c r="B359" s="44"/>
      <c r="C359" s="44"/>
      <c r="D359" s="44"/>
      <c r="E359" s="44"/>
      <c r="F359" s="44"/>
      <c r="G359" s="122"/>
      <c r="H359" s="187">
        <f t="shared" si="38"/>
        <v>0</v>
      </c>
      <c r="I359" s="11">
        <f>I355</f>
        <v>10.8</v>
      </c>
      <c r="J359" s="257"/>
      <c r="K359" s="258"/>
      <c r="L359" s="259"/>
      <c r="M359" s="23">
        <f>M355</f>
        <v>2.75</v>
      </c>
      <c r="N359" s="263"/>
      <c r="O359" s="23">
        <f>O355</f>
        <v>2.75</v>
      </c>
      <c r="P359" s="90"/>
      <c r="Q359" s="91"/>
      <c r="R359" s="34" t="s">
        <v>7</v>
      </c>
      <c r="S359" s="2" t="s">
        <v>25</v>
      </c>
      <c r="T359" s="125"/>
      <c r="Y359" s="4"/>
    </row>
    <row r="360" spans="1:25" ht="15" customHeight="1" x14ac:dyDescent="0.25">
      <c r="A360" s="113"/>
      <c r="B360" s="44"/>
      <c r="C360" s="44"/>
      <c r="D360" s="44"/>
      <c r="E360" s="44"/>
      <c r="F360" s="44"/>
      <c r="G360" s="122"/>
      <c r="H360" s="187">
        <f t="shared" si="38"/>
        <v>0</v>
      </c>
      <c r="I360" s="11">
        <f>I355</f>
        <v>10.8</v>
      </c>
      <c r="J360" s="257"/>
      <c r="K360" s="258"/>
      <c r="L360" s="259"/>
      <c r="M360" s="23">
        <f>M355</f>
        <v>2.75</v>
      </c>
      <c r="N360" s="263"/>
      <c r="O360" s="23">
        <f>O355</f>
        <v>2.75</v>
      </c>
      <c r="P360" s="90"/>
      <c r="Q360" s="91"/>
      <c r="R360" s="34" t="s">
        <v>8</v>
      </c>
      <c r="S360" s="2" t="s">
        <v>26</v>
      </c>
      <c r="T360" s="125"/>
    </row>
    <row r="361" spans="1:25" ht="15" customHeight="1" x14ac:dyDescent="0.25">
      <c r="A361" s="113"/>
      <c r="B361" s="44"/>
      <c r="C361" s="44"/>
      <c r="D361" s="44"/>
      <c r="E361" s="44"/>
      <c r="F361" s="44"/>
      <c r="G361" s="122"/>
      <c r="H361" s="187">
        <f>(J361*I361)+(L361*M361)+(N361*O361)</f>
        <v>0</v>
      </c>
      <c r="I361" s="11">
        <f>I355*1.2</f>
        <v>12.96</v>
      </c>
      <c r="J361" s="257"/>
      <c r="K361" s="258"/>
      <c r="L361" s="259"/>
      <c r="M361" s="23">
        <f>M355*1.2</f>
        <v>3.3</v>
      </c>
      <c r="N361" s="263"/>
      <c r="O361" s="23">
        <f>O355*1.2</f>
        <v>3.3</v>
      </c>
      <c r="P361" s="90"/>
      <c r="Q361" s="91"/>
      <c r="R361" s="34" t="s">
        <v>15</v>
      </c>
      <c r="S361" s="2" t="s">
        <v>53</v>
      </c>
      <c r="T361" s="126" t="s">
        <v>124</v>
      </c>
    </row>
    <row r="362" spans="1:25" ht="15" customHeight="1" x14ac:dyDescent="0.25">
      <c r="A362" s="113"/>
      <c r="B362" s="44"/>
      <c r="C362" s="44"/>
      <c r="D362" s="44"/>
      <c r="E362" s="44"/>
      <c r="F362" s="44"/>
      <c r="G362" s="122"/>
      <c r="H362" s="187">
        <f t="shared" ref="H362:H364" si="39">(J362*I362)+(L362*M362)+(N362*O362)</f>
        <v>0</v>
      </c>
      <c r="I362" s="11">
        <f>I355*1.2</f>
        <v>12.96</v>
      </c>
      <c r="J362" s="257"/>
      <c r="K362" s="258"/>
      <c r="L362" s="259"/>
      <c r="M362" s="23">
        <f>M355*1.2</f>
        <v>3.3</v>
      </c>
      <c r="N362" s="263"/>
      <c r="O362" s="23">
        <f>O355*1.2</f>
        <v>3.3</v>
      </c>
      <c r="P362" s="90"/>
      <c r="Q362" s="91"/>
      <c r="R362" s="34" t="s">
        <v>16</v>
      </c>
      <c r="S362" s="2" t="s">
        <v>10</v>
      </c>
      <c r="T362" s="126"/>
    </row>
    <row r="363" spans="1:25" ht="15" customHeight="1" x14ac:dyDescent="0.25">
      <c r="A363" s="113"/>
      <c r="B363" s="44"/>
      <c r="C363" s="44"/>
      <c r="D363" s="44"/>
      <c r="E363" s="44"/>
      <c r="F363" s="44"/>
      <c r="G363" s="122"/>
      <c r="H363" s="187">
        <f t="shared" si="39"/>
        <v>0</v>
      </c>
      <c r="I363" s="11">
        <f>I355*1.2</f>
        <v>12.96</v>
      </c>
      <c r="J363" s="257"/>
      <c r="K363" s="258"/>
      <c r="L363" s="259"/>
      <c r="M363" s="23">
        <f>M355*1.2</f>
        <v>3.3</v>
      </c>
      <c r="N363" s="263"/>
      <c r="O363" s="23">
        <f>O355*1.2</f>
        <v>3.3</v>
      </c>
      <c r="P363" s="90"/>
      <c r="Q363" s="91"/>
      <c r="R363" s="34" t="s">
        <v>17</v>
      </c>
      <c r="S363" s="2" t="s">
        <v>11</v>
      </c>
      <c r="T363" s="126"/>
    </row>
    <row r="364" spans="1:25" ht="15" customHeight="1" x14ac:dyDescent="0.25">
      <c r="A364" s="113"/>
      <c r="B364" s="44"/>
      <c r="C364" s="44"/>
      <c r="D364" s="44"/>
      <c r="E364" s="44"/>
      <c r="F364" s="44"/>
      <c r="G364" s="122"/>
      <c r="H364" s="187">
        <f t="shared" si="39"/>
        <v>0</v>
      </c>
      <c r="I364" s="11">
        <f>I355*1.2</f>
        <v>12.96</v>
      </c>
      <c r="J364" s="257"/>
      <c r="K364" s="258"/>
      <c r="L364" s="259"/>
      <c r="M364" s="23">
        <f>M355*1.2</f>
        <v>3.3</v>
      </c>
      <c r="N364" s="263"/>
      <c r="O364" s="23">
        <f>O355*1.2</f>
        <v>3.3</v>
      </c>
      <c r="P364" s="90"/>
      <c r="Q364" s="91"/>
      <c r="R364" s="34" t="s">
        <v>9</v>
      </c>
      <c r="S364" s="2" t="s">
        <v>12</v>
      </c>
      <c r="T364" s="126"/>
    </row>
    <row r="365" spans="1:25" ht="15" customHeight="1" thickBot="1" x14ac:dyDescent="0.3">
      <c r="A365" s="113"/>
      <c r="B365" s="44"/>
      <c r="C365" s="44"/>
      <c r="D365" s="44"/>
      <c r="E365" s="44"/>
      <c r="F365" s="44"/>
      <c r="G365" s="122"/>
      <c r="H365" s="188">
        <f>(J365*I365)+(L365*M365)+(N365*O365)</f>
        <v>0</v>
      </c>
      <c r="I365" s="16">
        <f>I355*1.2</f>
        <v>12.96</v>
      </c>
      <c r="J365" s="260"/>
      <c r="K365" s="261"/>
      <c r="L365" s="262"/>
      <c r="M365" s="24">
        <f>M355*1.2</f>
        <v>3.3</v>
      </c>
      <c r="N365" s="264"/>
      <c r="O365" s="24">
        <f>O355*1.2</f>
        <v>3.3</v>
      </c>
      <c r="P365" s="92"/>
      <c r="Q365" s="93"/>
      <c r="R365" s="34" t="s">
        <v>18</v>
      </c>
      <c r="S365" s="2" t="s">
        <v>13</v>
      </c>
      <c r="T365" s="126"/>
    </row>
    <row r="366" spans="1:25" ht="17.25" customHeight="1" thickBot="1" x14ac:dyDescent="0.3">
      <c r="A366" s="113"/>
      <c r="B366" s="44"/>
      <c r="C366" s="44"/>
      <c r="D366" s="44"/>
      <c r="E366" s="44"/>
      <c r="F366" s="44"/>
      <c r="G366" s="122"/>
      <c r="H366" s="29">
        <f>SUM(H355:H365)</f>
        <v>0</v>
      </c>
      <c r="I366" s="77" t="s">
        <v>52</v>
      </c>
      <c r="J366" s="78"/>
      <c r="K366" s="78"/>
      <c r="L366" s="78"/>
      <c r="M366" s="78"/>
      <c r="N366" s="78"/>
      <c r="O366" s="78"/>
      <c r="P366" s="78"/>
      <c r="Q366" s="78"/>
      <c r="R366" s="78"/>
      <c r="S366" s="78"/>
      <c r="T366" s="79"/>
    </row>
    <row r="367" spans="1:25" ht="15" customHeight="1" thickBot="1" x14ac:dyDescent="0.3">
      <c r="A367" s="114"/>
      <c r="B367" s="115"/>
      <c r="C367" s="115"/>
      <c r="D367" s="115"/>
      <c r="E367" s="115"/>
      <c r="F367" s="115"/>
      <c r="G367" s="123"/>
      <c r="H367" s="127" t="s">
        <v>50</v>
      </c>
      <c r="I367" s="128"/>
      <c r="J367" s="129"/>
      <c r="K367" s="137"/>
      <c r="L367" s="138"/>
      <c r="M367" s="138"/>
      <c r="N367" s="138"/>
      <c r="O367" s="138"/>
      <c r="P367" s="138"/>
      <c r="Q367" s="138"/>
      <c r="R367" s="138"/>
      <c r="S367" s="138"/>
      <c r="T367" s="139"/>
    </row>
    <row r="368" spans="1:25" s="7" customFormat="1" ht="25.5" customHeight="1" thickBot="1" x14ac:dyDescent="0.3">
      <c r="A368" s="112"/>
      <c r="B368" s="112"/>
      <c r="C368" s="112"/>
      <c r="D368" s="112"/>
      <c r="E368" s="112"/>
      <c r="F368" s="112"/>
      <c r="G368" s="112"/>
      <c r="H368" s="112"/>
      <c r="I368" s="112"/>
      <c r="J368" s="112"/>
      <c r="K368" s="112"/>
      <c r="L368" s="112"/>
      <c r="M368" s="112"/>
      <c r="N368" s="112"/>
      <c r="O368" s="112"/>
      <c r="P368" s="112"/>
      <c r="Q368" s="112"/>
      <c r="R368" s="112"/>
      <c r="S368" s="112"/>
      <c r="T368" s="112"/>
    </row>
    <row r="369" spans="1:25" ht="14.25" customHeight="1" thickBot="1" x14ac:dyDescent="0.3">
      <c r="A369" s="84" t="s">
        <v>39</v>
      </c>
      <c r="B369" s="85"/>
      <c r="C369" s="94" t="s">
        <v>117</v>
      </c>
      <c r="D369" s="95"/>
      <c r="E369" s="95"/>
      <c r="F369" s="95"/>
      <c r="G369" s="96"/>
      <c r="H369" s="45" t="s">
        <v>28</v>
      </c>
      <c r="I369" s="47" t="s">
        <v>45</v>
      </c>
      <c r="J369" s="48"/>
      <c r="K369" s="51" t="s">
        <v>46</v>
      </c>
      <c r="L369" s="51"/>
      <c r="M369" s="51"/>
      <c r="N369" s="51"/>
      <c r="O369" s="51"/>
      <c r="P369" s="51"/>
      <c r="Q369" s="51"/>
      <c r="R369" s="52" t="s">
        <v>31</v>
      </c>
      <c r="S369" s="53"/>
      <c r="T369" s="54"/>
    </row>
    <row r="370" spans="1:25" s="10" customFormat="1" ht="19.5" customHeight="1" x14ac:dyDescent="0.2">
      <c r="A370" s="86"/>
      <c r="B370" s="87"/>
      <c r="C370" s="97"/>
      <c r="D370" s="98"/>
      <c r="E370" s="98"/>
      <c r="F370" s="98"/>
      <c r="G370" s="99"/>
      <c r="H370" s="46"/>
      <c r="I370" s="49"/>
      <c r="J370" s="50"/>
      <c r="K370" s="61" t="s">
        <v>41</v>
      </c>
      <c r="L370" s="62"/>
      <c r="M370" s="63"/>
      <c r="N370" s="117" t="s">
        <v>54</v>
      </c>
      <c r="O370" s="118"/>
      <c r="P370" s="88"/>
      <c r="Q370" s="89"/>
      <c r="R370" s="55"/>
      <c r="S370" s="56"/>
      <c r="T370" s="57"/>
    </row>
    <row r="371" spans="1:25" ht="34.5" thickBot="1" x14ac:dyDescent="0.3">
      <c r="A371" s="67" t="s">
        <v>88</v>
      </c>
      <c r="B371" s="68"/>
      <c r="C371" s="100"/>
      <c r="D371" s="101"/>
      <c r="E371" s="101"/>
      <c r="F371" s="101"/>
      <c r="G371" s="102"/>
      <c r="H371" s="46"/>
      <c r="I371" s="12" t="s">
        <v>47</v>
      </c>
      <c r="J371" s="15" t="s">
        <v>27</v>
      </c>
      <c r="K371" s="21" t="s">
        <v>40</v>
      </c>
      <c r="L371" s="25" t="s">
        <v>44</v>
      </c>
      <c r="M371" s="22" t="s">
        <v>47</v>
      </c>
      <c r="N371" s="27" t="s">
        <v>44</v>
      </c>
      <c r="O371" s="22" t="s">
        <v>47</v>
      </c>
      <c r="P371" s="90"/>
      <c r="Q371" s="91"/>
      <c r="R371" s="58"/>
      <c r="S371" s="59"/>
      <c r="T371" s="60"/>
    </row>
    <row r="372" spans="1:25" ht="15" customHeight="1" thickBot="1" x14ac:dyDescent="0.3">
      <c r="A372" s="119"/>
      <c r="B372" s="120"/>
      <c r="C372" s="120"/>
      <c r="D372" s="120"/>
      <c r="E372" s="120"/>
      <c r="F372" s="120"/>
      <c r="G372" s="121"/>
      <c r="H372" s="187">
        <f>(J372*I372)+(L372*M372)+(N372*O372)</f>
        <v>0</v>
      </c>
      <c r="I372" s="11">
        <v>20</v>
      </c>
      <c r="J372" s="257"/>
      <c r="K372" s="258"/>
      <c r="L372" s="259"/>
      <c r="M372" s="23">
        <v>0</v>
      </c>
      <c r="N372" s="263"/>
      <c r="O372" s="23">
        <v>0</v>
      </c>
      <c r="P372" s="90"/>
      <c r="Q372" s="91"/>
      <c r="R372" s="196" t="s">
        <v>90</v>
      </c>
      <c r="S372" s="197"/>
      <c r="T372" s="124" t="s">
        <v>19</v>
      </c>
    </row>
    <row r="373" spans="1:25" ht="15" customHeight="1" x14ac:dyDescent="0.25">
      <c r="A373" s="113"/>
      <c r="B373" s="44"/>
      <c r="C373" s="44"/>
      <c r="D373" s="44"/>
      <c r="E373" s="44"/>
      <c r="F373" s="44"/>
      <c r="G373" s="122"/>
      <c r="H373" s="103" t="s">
        <v>125</v>
      </c>
      <c r="I373" s="104"/>
      <c r="J373" s="104"/>
      <c r="K373" s="104"/>
      <c r="L373" s="104"/>
      <c r="M373" s="104"/>
      <c r="N373" s="104"/>
      <c r="O373" s="105"/>
      <c r="P373" s="90"/>
      <c r="Q373" s="91"/>
      <c r="R373" s="198"/>
      <c r="S373" s="199"/>
      <c r="T373" s="194"/>
    </row>
    <row r="374" spans="1:25" ht="15" customHeight="1" x14ac:dyDescent="0.25">
      <c r="A374" s="113"/>
      <c r="B374" s="44"/>
      <c r="C374" s="44"/>
      <c r="D374" s="44"/>
      <c r="E374" s="44"/>
      <c r="F374" s="44"/>
      <c r="G374" s="122"/>
      <c r="H374" s="106"/>
      <c r="I374" s="107"/>
      <c r="J374" s="107"/>
      <c r="K374" s="107"/>
      <c r="L374" s="107"/>
      <c r="M374" s="107"/>
      <c r="N374" s="107"/>
      <c r="O374" s="108"/>
      <c r="P374" s="90"/>
      <c r="Q374" s="91"/>
      <c r="R374" s="193"/>
      <c r="S374" s="200"/>
      <c r="T374" s="194"/>
    </row>
    <row r="375" spans="1:25" ht="15" customHeight="1" x14ac:dyDescent="0.25">
      <c r="A375" s="113"/>
      <c r="B375" s="44"/>
      <c r="C375" s="44"/>
      <c r="D375" s="44"/>
      <c r="E375" s="44"/>
      <c r="F375" s="44"/>
      <c r="G375" s="122"/>
      <c r="H375" s="106"/>
      <c r="I375" s="107"/>
      <c r="J375" s="107"/>
      <c r="K375" s="107"/>
      <c r="L375" s="107"/>
      <c r="M375" s="107"/>
      <c r="N375" s="107"/>
      <c r="O375" s="108"/>
      <c r="P375" s="90"/>
      <c r="Q375" s="91"/>
      <c r="R375" s="193"/>
      <c r="S375" s="200"/>
      <c r="T375" s="194"/>
    </row>
    <row r="376" spans="1:25" ht="15" customHeight="1" x14ac:dyDescent="0.25">
      <c r="A376" s="113"/>
      <c r="B376" s="44"/>
      <c r="C376" s="44"/>
      <c r="D376" s="44"/>
      <c r="E376" s="44"/>
      <c r="F376" s="44"/>
      <c r="G376" s="122"/>
      <c r="H376" s="106"/>
      <c r="I376" s="107"/>
      <c r="J376" s="107"/>
      <c r="K376" s="107"/>
      <c r="L376" s="107"/>
      <c r="M376" s="107"/>
      <c r="N376" s="107"/>
      <c r="O376" s="108"/>
      <c r="P376" s="90"/>
      <c r="Q376" s="91"/>
      <c r="R376" s="193"/>
      <c r="S376" s="200"/>
      <c r="T376" s="194"/>
      <c r="Y376" s="4"/>
    </row>
    <row r="377" spans="1:25" ht="15" customHeight="1" x14ac:dyDescent="0.25">
      <c r="A377" s="113"/>
      <c r="B377" s="44"/>
      <c r="C377" s="44"/>
      <c r="D377" s="44"/>
      <c r="E377" s="44"/>
      <c r="F377" s="44"/>
      <c r="G377" s="122"/>
      <c r="H377" s="106"/>
      <c r="I377" s="107"/>
      <c r="J377" s="107"/>
      <c r="K377" s="107"/>
      <c r="L377" s="107"/>
      <c r="M377" s="107"/>
      <c r="N377" s="107"/>
      <c r="O377" s="108"/>
      <c r="P377" s="90"/>
      <c r="Q377" s="91"/>
      <c r="R377" s="193"/>
      <c r="S377" s="200"/>
      <c r="T377" s="194"/>
    </row>
    <row r="378" spans="1:25" ht="15" customHeight="1" x14ac:dyDescent="0.25">
      <c r="A378" s="113"/>
      <c r="B378" s="44"/>
      <c r="C378" s="44"/>
      <c r="D378" s="44"/>
      <c r="E378" s="44"/>
      <c r="F378" s="44"/>
      <c r="G378" s="122"/>
      <c r="H378" s="106"/>
      <c r="I378" s="107"/>
      <c r="J378" s="107"/>
      <c r="K378" s="107"/>
      <c r="L378" s="107"/>
      <c r="M378" s="107"/>
      <c r="N378" s="107"/>
      <c r="O378" s="108"/>
      <c r="P378" s="90"/>
      <c r="Q378" s="91"/>
      <c r="R378" s="193"/>
      <c r="S378" s="200"/>
      <c r="T378" s="195" t="s">
        <v>20</v>
      </c>
    </row>
    <row r="379" spans="1:25" ht="15" customHeight="1" x14ac:dyDescent="0.25">
      <c r="A379" s="113"/>
      <c r="B379" s="44"/>
      <c r="C379" s="44"/>
      <c r="D379" s="44"/>
      <c r="E379" s="44"/>
      <c r="F379" s="44"/>
      <c r="G379" s="122"/>
      <c r="H379" s="106"/>
      <c r="I379" s="107"/>
      <c r="J379" s="107"/>
      <c r="K379" s="107"/>
      <c r="L379" s="107"/>
      <c r="M379" s="107"/>
      <c r="N379" s="107"/>
      <c r="O379" s="108"/>
      <c r="P379" s="90"/>
      <c r="Q379" s="91"/>
      <c r="R379" s="193"/>
      <c r="S379" s="200"/>
      <c r="T379" s="195"/>
    </row>
    <row r="380" spans="1:25" ht="15" customHeight="1" x14ac:dyDescent="0.25">
      <c r="A380" s="113"/>
      <c r="B380" s="44"/>
      <c r="C380" s="44"/>
      <c r="D380" s="44"/>
      <c r="E380" s="44"/>
      <c r="F380" s="44"/>
      <c r="G380" s="122"/>
      <c r="H380" s="106"/>
      <c r="I380" s="107"/>
      <c r="J380" s="107"/>
      <c r="K380" s="107"/>
      <c r="L380" s="107"/>
      <c r="M380" s="107"/>
      <c r="N380" s="107"/>
      <c r="O380" s="108"/>
      <c r="P380" s="90"/>
      <c r="Q380" s="91"/>
      <c r="R380" s="193"/>
      <c r="S380" s="200"/>
      <c r="T380" s="195"/>
    </row>
    <row r="381" spans="1:25" ht="15" customHeight="1" x14ac:dyDescent="0.25">
      <c r="A381" s="113"/>
      <c r="B381" s="44"/>
      <c r="C381" s="44"/>
      <c r="D381" s="44"/>
      <c r="E381" s="44"/>
      <c r="F381" s="44"/>
      <c r="G381" s="122"/>
      <c r="H381" s="106"/>
      <c r="I381" s="107"/>
      <c r="J381" s="107"/>
      <c r="K381" s="107"/>
      <c r="L381" s="107"/>
      <c r="M381" s="107"/>
      <c r="N381" s="107"/>
      <c r="O381" s="108"/>
      <c r="P381" s="90"/>
      <c r="Q381" s="91"/>
      <c r="R381" s="193"/>
      <c r="S381" s="200"/>
      <c r="T381" s="195"/>
    </row>
    <row r="382" spans="1:25" ht="15" customHeight="1" thickBot="1" x14ac:dyDescent="0.3">
      <c r="A382" s="113"/>
      <c r="B382" s="44"/>
      <c r="C382" s="44"/>
      <c r="D382" s="44"/>
      <c r="E382" s="44"/>
      <c r="F382" s="44"/>
      <c r="G382" s="122"/>
      <c r="H382" s="109"/>
      <c r="I382" s="110"/>
      <c r="J382" s="110"/>
      <c r="K382" s="110"/>
      <c r="L382" s="110"/>
      <c r="M382" s="110"/>
      <c r="N382" s="110"/>
      <c r="O382" s="111"/>
      <c r="P382" s="92"/>
      <c r="Q382" s="93"/>
      <c r="R382" s="201"/>
      <c r="S382" s="202"/>
      <c r="T382" s="195"/>
    </row>
    <row r="383" spans="1:25" ht="17.25" customHeight="1" thickBot="1" x14ac:dyDescent="0.3">
      <c r="A383" s="113"/>
      <c r="B383" s="44"/>
      <c r="C383" s="44"/>
      <c r="D383" s="44"/>
      <c r="E383" s="44"/>
      <c r="F383" s="44"/>
      <c r="G383" s="122"/>
      <c r="H383" s="29">
        <f>SUM(H372:H382)</f>
        <v>0</v>
      </c>
      <c r="I383" s="77" t="s">
        <v>52</v>
      </c>
      <c r="J383" s="78"/>
      <c r="K383" s="78"/>
      <c r="L383" s="78"/>
      <c r="M383" s="78"/>
      <c r="N383" s="78"/>
      <c r="O383" s="78"/>
      <c r="P383" s="78"/>
      <c r="Q383" s="78"/>
      <c r="R383" s="78"/>
      <c r="S383" s="78"/>
      <c r="T383" s="79"/>
    </row>
    <row r="384" spans="1:25" ht="15" customHeight="1" thickBot="1" x14ac:dyDescent="0.3">
      <c r="A384" s="114"/>
      <c r="B384" s="115"/>
      <c r="C384" s="115"/>
      <c r="D384" s="115"/>
      <c r="E384" s="115"/>
      <c r="F384" s="115"/>
      <c r="G384" s="123"/>
      <c r="H384" s="127" t="s">
        <v>89</v>
      </c>
      <c r="I384" s="128"/>
      <c r="J384" s="129"/>
      <c r="K384" s="137"/>
      <c r="L384" s="138"/>
      <c r="M384" s="138"/>
      <c r="N384" s="138"/>
      <c r="O384" s="138"/>
      <c r="P384" s="138"/>
      <c r="Q384" s="138"/>
      <c r="R384" s="138"/>
      <c r="S384" s="138"/>
      <c r="T384" s="139"/>
    </row>
    <row r="385" spans="1:25" ht="5.25" customHeight="1" thickBot="1" x14ac:dyDescent="0.3">
      <c r="A385" s="44"/>
      <c r="B385" s="44"/>
      <c r="C385" s="44"/>
      <c r="D385" s="44"/>
      <c r="E385" s="44"/>
      <c r="F385" s="44"/>
      <c r="G385" s="44"/>
      <c r="H385" s="44"/>
      <c r="I385" s="44"/>
      <c r="J385" s="44"/>
      <c r="K385" s="44"/>
      <c r="L385" s="44"/>
      <c r="M385" s="44"/>
      <c r="N385" s="44"/>
      <c r="O385" s="44"/>
      <c r="P385" s="44"/>
      <c r="Q385" s="44"/>
      <c r="R385" s="44"/>
      <c r="S385" s="44"/>
      <c r="T385" s="44"/>
    </row>
    <row r="386" spans="1:25" ht="14.25" customHeight="1" thickBot="1" x14ac:dyDescent="0.3">
      <c r="A386" s="84" t="s">
        <v>39</v>
      </c>
      <c r="B386" s="85"/>
      <c r="C386" s="94" t="s">
        <v>118</v>
      </c>
      <c r="D386" s="95"/>
      <c r="E386" s="95"/>
      <c r="F386" s="95"/>
      <c r="G386" s="96"/>
      <c r="H386" s="45" t="s">
        <v>28</v>
      </c>
      <c r="I386" s="47" t="s">
        <v>45</v>
      </c>
      <c r="J386" s="48"/>
      <c r="K386" s="51" t="s">
        <v>46</v>
      </c>
      <c r="L386" s="51"/>
      <c r="M386" s="51"/>
      <c r="N386" s="51"/>
      <c r="O386" s="51"/>
      <c r="P386" s="51"/>
      <c r="Q386" s="51"/>
      <c r="R386" s="52" t="s">
        <v>31</v>
      </c>
      <c r="S386" s="53"/>
      <c r="T386" s="54"/>
    </row>
    <row r="387" spans="1:25" s="10" customFormat="1" ht="19.5" customHeight="1" x14ac:dyDescent="0.2">
      <c r="A387" s="86"/>
      <c r="B387" s="87"/>
      <c r="C387" s="97"/>
      <c r="D387" s="98"/>
      <c r="E387" s="98"/>
      <c r="F387" s="98"/>
      <c r="G387" s="99"/>
      <c r="H387" s="46"/>
      <c r="I387" s="49"/>
      <c r="J387" s="50"/>
      <c r="K387" s="61" t="s">
        <v>41</v>
      </c>
      <c r="L387" s="62"/>
      <c r="M387" s="63"/>
      <c r="N387" s="117" t="s">
        <v>54</v>
      </c>
      <c r="O387" s="118"/>
      <c r="P387" s="88"/>
      <c r="Q387" s="89"/>
      <c r="R387" s="55"/>
      <c r="S387" s="56"/>
      <c r="T387" s="57"/>
    </row>
    <row r="388" spans="1:25" ht="34.5" thickBot="1" x14ac:dyDescent="0.3">
      <c r="A388" s="67" t="s">
        <v>91</v>
      </c>
      <c r="B388" s="68"/>
      <c r="C388" s="100"/>
      <c r="D388" s="101"/>
      <c r="E388" s="101"/>
      <c r="F388" s="101"/>
      <c r="G388" s="102"/>
      <c r="H388" s="46"/>
      <c r="I388" s="12" t="s">
        <v>47</v>
      </c>
      <c r="J388" s="15" t="s">
        <v>27</v>
      </c>
      <c r="K388" s="21" t="s">
        <v>40</v>
      </c>
      <c r="L388" s="25" t="s">
        <v>44</v>
      </c>
      <c r="M388" s="22" t="s">
        <v>47</v>
      </c>
      <c r="N388" s="27" t="s">
        <v>44</v>
      </c>
      <c r="O388" s="22" t="s">
        <v>47</v>
      </c>
      <c r="P388" s="90"/>
      <c r="Q388" s="91"/>
      <c r="R388" s="58"/>
      <c r="S388" s="59"/>
      <c r="T388" s="60"/>
    </row>
    <row r="389" spans="1:25" ht="15" customHeight="1" thickBot="1" x14ac:dyDescent="0.3">
      <c r="A389" s="119"/>
      <c r="B389" s="120"/>
      <c r="C389" s="120"/>
      <c r="D389" s="120"/>
      <c r="E389" s="120"/>
      <c r="F389" s="120"/>
      <c r="G389" s="121"/>
      <c r="H389" s="187">
        <f>(J389*I389)+(L389*M389)+(N389*O389)</f>
        <v>0</v>
      </c>
      <c r="I389" s="11">
        <v>21.05</v>
      </c>
      <c r="J389" s="257"/>
      <c r="K389" s="258"/>
      <c r="L389" s="259"/>
      <c r="M389" s="23">
        <v>0</v>
      </c>
      <c r="N389" s="263"/>
      <c r="O389" s="23">
        <v>0</v>
      </c>
      <c r="P389" s="90"/>
      <c r="Q389" s="91"/>
      <c r="R389" s="135" t="s">
        <v>92</v>
      </c>
      <c r="S389" s="136"/>
      <c r="T389" s="124" t="s">
        <v>19</v>
      </c>
    </row>
    <row r="390" spans="1:25" ht="15" customHeight="1" x14ac:dyDescent="0.25">
      <c r="A390" s="113"/>
      <c r="B390" s="44"/>
      <c r="C390" s="44"/>
      <c r="D390" s="44"/>
      <c r="E390" s="44"/>
      <c r="F390" s="44"/>
      <c r="G390" s="122"/>
      <c r="H390" s="103" t="s">
        <v>125</v>
      </c>
      <c r="I390" s="104"/>
      <c r="J390" s="104"/>
      <c r="K390" s="104"/>
      <c r="L390" s="104"/>
      <c r="M390" s="104"/>
      <c r="N390" s="104"/>
      <c r="O390" s="105"/>
      <c r="P390" s="90"/>
      <c r="Q390" s="91"/>
      <c r="R390" s="198"/>
      <c r="S390" s="199"/>
      <c r="T390" s="125"/>
    </row>
    <row r="391" spans="1:25" ht="15" customHeight="1" x14ac:dyDescent="0.25">
      <c r="A391" s="113"/>
      <c r="B391" s="44"/>
      <c r="C391" s="44"/>
      <c r="D391" s="44"/>
      <c r="E391" s="44"/>
      <c r="F391" s="44"/>
      <c r="G391" s="122"/>
      <c r="H391" s="106"/>
      <c r="I391" s="107"/>
      <c r="J391" s="107"/>
      <c r="K391" s="107"/>
      <c r="L391" s="107"/>
      <c r="M391" s="107"/>
      <c r="N391" s="107"/>
      <c r="O391" s="108"/>
      <c r="P391" s="90"/>
      <c r="Q391" s="91"/>
      <c r="R391" s="193"/>
      <c r="S391" s="200"/>
      <c r="T391" s="125"/>
    </row>
    <row r="392" spans="1:25" ht="15" customHeight="1" x14ac:dyDescent="0.25">
      <c r="A392" s="113"/>
      <c r="B392" s="44"/>
      <c r="C392" s="44"/>
      <c r="D392" s="44"/>
      <c r="E392" s="44"/>
      <c r="F392" s="44"/>
      <c r="G392" s="122"/>
      <c r="H392" s="106"/>
      <c r="I392" s="107"/>
      <c r="J392" s="107"/>
      <c r="K392" s="107"/>
      <c r="L392" s="107"/>
      <c r="M392" s="107"/>
      <c r="N392" s="107"/>
      <c r="O392" s="108"/>
      <c r="P392" s="90"/>
      <c r="Q392" s="91"/>
      <c r="R392" s="193"/>
      <c r="S392" s="200"/>
      <c r="T392" s="125"/>
    </row>
    <row r="393" spans="1:25" ht="15" customHeight="1" x14ac:dyDescent="0.25">
      <c r="A393" s="113"/>
      <c r="B393" s="44"/>
      <c r="C393" s="44"/>
      <c r="D393" s="44"/>
      <c r="E393" s="44"/>
      <c r="F393" s="44"/>
      <c r="G393" s="122"/>
      <c r="H393" s="106"/>
      <c r="I393" s="107"/>
      <c r="J393" s="107"/>
      <c r="K393" s="107"/>
      <c r="L393" s="107"/>
      <c r="M393" s="107"/>
      <c r="N393" s="107"/>
      <c r="O393" s="108"/>
      <c r="P393" s="90"/>
      <c r="Q393" s="91"/>
      <c r="R393" s="193"/>
      <c r="S393" s="200"/>
      <c r="T393" s="125"/>
      <c r="Y393" s="4"/>
    </row>
    <row r="394" spans="1:25" ht="15" customHeight="1" x14ac:dyDescent="0.25">
      <c r="A394" s="113"/>
      <c r="B394" s="44"/>
      <c r="C394" s="44"/>
      <c r="D394" s="44"/>
      <c r="E394" s="44"/>
      <c r="F394" s="44"/>
      <c r="G394" s="122"/>
      <c r="H394" s="106"/>
      <c r="I394" s="107"/>
      <c r="J394" s="107"/>
      <c r="K394" s="107"/>
      <c r="L394" s="107"/>
      <c r="M394" s="107"/>
      <c r="N394" s="107"/>
      <c r="O394" s="108"/>
      <c r="P394" s="90"/>
      <c r="Q394" s="91"/>
      <c r="R394" s="193"/>
      <c r="S394" s="200"/>
      <c r="T394" s="125"/>
    </row>
    <row r="395" spans="1:25" ht="15" customHeight="1" x14ac:dyDescent="0.25">
      <c r="A395" s="113"/>
      <c r="B395" s="44"/>
      <c r="C395" s="44"/>
      <c r="D395" s="44"/>
      <c r="E395" s="44"/>
      <c r="F395" s="44"/>
      <c r="G395" s="122"/>
      <c r="H395" s="106"/>
      <c r="I395" s="107"/>
      <c r="J395" s="107"/>
      <c r="K395" s="107"/>
      <c r="L395" s="107"/>
      <c r="M395" s="107"/>
      <c r="N395" s="107"/>
      <c r="O395" s="108"/>
      <c r="P395" s="90"/>
      <c r="Q395" s="91"/>
      <c r="R395" s="193"/>
      <c r="S395" s="200"/>
      <c r="T395" s="126" t="s">
        <v>20</v>
      </c>
    </row>
    <row r="396" spans="1:25" ht="15" customHeight="1" x14ac:dyDescent="0.25">
      <c r="A396" s="113"/>
      <c r="B396" s="44"/>
      <c r="C396" s="44"/>
      <c r="D396" s="44"/>
      <c r="E396" s="44"/>
      <c r="F396" s="44"/>
      <c r="G396" s="122"/>
      <c r="H396" s="106"/>
      <c r="I396" s="107"/>
      <c r="J396" s="107"/>
      <c r="K396" s="107"/>
      <c r="L396" s="107"/>
      <c r="M396" s="107"/>
      <c r="N396" s="107"/>
      <c r="O396" s="108"/>
      <c r="P396" s="90"/>
      <c r="Q396" s="91"/>
      <c r="R396" s="193"/>
      <c r="S396" s="200"/>
      <c r="T396" s="126"/>
    </row>
    <row r="397" spans="1:25" ht="15" customHeight="1" x14ac:dyDescent="0.25">
      <c r="A397" s="113"/>
      <c r="B397" s="44"/>
      <c r="C397" s="44"/>
      <c r="D397" s="44"/>
      <c r="E397" s="44"/>
      <c r="F397" s="44"/>
      <c r="G397" s="122"/>
      <c r="H397" s="106"/>
      <c r="I397" s="107"/>
      <c r="J397" s="107"/>
      <c r="K397" s="107"/>
      <c r="L397" s="107"/>
      <c r="M397" s="107"/>
      <c r="N397" s="107"/>
      <c r="O397" s="108"/>
      <c r="P397" s="90"/>
      <c r="Q397" s="91"/>
      <c r="R397" s="193"/>
      <c r="S397" s="200"/>
      <c r="T397" s="126"/>
    </row>
    <row r="398" spans="1:25" ht="15" customHeight="1" x14ac:dyDescent="0.25">
      <c r="A398" s="113"/>
      <c r="B398" s="44"/>
      <c r="C398" s="44"/>
      <c r="D398" s="44"/>
      <c r="E398" s="44"/>
      <c r="F398" s="44"/>
      <c r="G398" s="122"/>
      <c r="H398" s="106"/>
      <c r="I398" s="107"/>
      <c r="J398" s="107"/>
      <c r="K398" s="107"/>
      <c r="L398" s="107"/>
      <c r="M398" s="107"/>
      <c r="N398" s="107"/>
      <c r="O398" s="108"/>
      <c r="P398" s="90"/>
      <c r="Q398" s="91"/>
      <c r="R398" s="193"/>
      <c r="S398" s="200"/>
      <c r="T398" s="126"/>
    </row>
    <row r="399" spans="1:25" ht="15" customHeight="1" thickBot="1" x14ac:dyDescent="0.3">
      <c r="A399" s="113"/>
      <c r="B399" s="44"/>
      <c r="C399" s="44"/>
      <c r="D399" s="44"/>
      <c r="E399" s="44"/>
      <c r="F399" s="44"/>
      <c r="G399" s="122"/>
      <c r="H399" s="109"/>
      <c r="I399" s="110"/>
      <c r="J399" s="110"/>
      <c r="K399" s="110"/>
      <c r="L399" s="110"/>
      <c r="M399" s="110"/>
      <c r="N399" s="110"/>
      <c r="O399" s="111"/>
      <c r="P399" s="92"/>
      <c r="Q399" s="93"/>
      <c r="R399" s="201"/>
      <c r="S399" s="202"/>
      <c r="T399" s="126"/>
    </row>
    <row r="400" spans="1:25" ht="17.25" customHeight="1" thickBot="1" x14ac:dyDescent="0.3">
      <c r="A400" s="113"/>
      <c r="B400" s="44"/>
      <c r="C400" s="44"/>
      <c r="D400" s="44"/>
      <c r="E400" s="44"/>
      <c r="F400" s="44"/>
      <c r="G400" s="122"/>
      <c r="H400" s="29">
        <f>SUM(H389:H399)</f>
        <v>0</v>
      </c>
      <c r="I400" s="77" t="s">
        <v>52</v>
      </c>
      <c r="J400" s="78"/>
      <c r="K400" s="78"/>
      <c r="L400" s="78"/>
      <c r="M400" s="78"/>
      <c r="N400" s="78"/>
      <c r="O400" s="78"/>
      <c r="P400" s="78"/>
      <c r="Q400" s="78"/>
      <c r="R400" s="78"/>
      <c r="S400" s="78"/>
      <c r="T400" s="79"/>
    </row>
    <row r="401" spans="1:22" ht="15" customHeight="1" thickBot="1" x14ac:dyDescent="0.3">
      <c r="A401" s="114"/>
      <c r="B401" s="115"/>
      <c r="C401" s="115"/>
      <c r="D401" s="115"/>
      <c r="E401" s="115"/>
      <c r="F401" s="115"/>
      <c r="G401" s="123"/>
      <c r="H401" s="127" t="s">
        <v>89</v>
      </c>
      <c r="I401" s="128"/>
      <c r="J401" s="129"/>
      <c r="K401" s="137"/>
      <c r="L401" s="138"/>
      <c r="M401" s="138"/>
      <c r="N401" s="138"/>
      <c r="O401" s="138"/>
      <c r="P401" s="138"/>
      <c r="Q401" s="138"/>
      <c r="R401" s="138"/>
      <c r="S401" s="138"/>
      <c r="T401" s="139"/>
    </row>
    <row r="402" spans="1:22" ht="5.25" customHeight="1" thickBot="1" x14ac:dyDescent="0.3">
      <c r="A402" s="44"/>
      <c r="B402" s="44"/>
      <c r="C402" s="44"/>
      <c r="D402" s="44"/>
      <c r="E402" s="44"/>
      <c r="F402" s="44"/>
      <c r="G402" s="44"/>
      <c r="H402" s="44"/>
      <c r="I402" s="44"/>
      <c r="J402" s="44"/>
      <c r="K402" s="44"/>
      <c r="L402" s="44"/>
      <c r="M402" s="44"/>
      <c r="N402" s="44"/>
      <c r="O402" s="44"/>
      <c r="P402" s="44"/>
      <c r="Q402" s="44"/>
      <c r="R402" s="44"/>
      <c r="S402" s="44"/>
      <c r="T402" s="44"/>
    </row>
    <row r="403" spans="1:22" ht="14.25" customHeight="1" thickBot="1" x14ac:dyDescent="0.3">
      <c r="A403" s="84" t="s">
        <v>39</v>
      </c>
      <c r="B403" s="85"/>
      <c r="C403" s="94" t="s">
        <v>93</v>
      </c>
      <c r="D403" s="95"/>
      <c r="E403" s="95"/>
      <c r="F403" s="95"/>
      <c r="G403" s="96"/>
      <c r="H403" s="45" t="s">
        <v>28</v>
      </c>
      <c r="I403" s="47" t="s">
        <v>45</v>
      </c>
      <c r="J403" s="48"/>
      <c r="K403" s="51" t="s">
        <v>46</v>
      </c>
      <c r="L403" s="51"/>
      <c r="M403" s="51"/>
      <c r="N403" s="51"/>
      <c r="O403" s="51"/>
      <c r="P403" s="51"/>
      <c r="Q403" s="51"/>
      <c r="R403" s="52" t="s">
        <v>31</v>
      </c>
      <c r="S403" s="53"/>
      <c r="T403" s="54"/>
    </row>
    <row r="404" spans="1:22" s="10" customFormat="1" ht="19.5" customHeight="1" x14ac:dyDescent="0.2">
      <c r="A404" s="86"/>
      <c r="B404" s="87"/>
      <c r="C404" s="97"/>
      <c r="D404" s="98"/>
      <c r="E404" s="98"/>
      <c r="F404" s="98"/>
      <c r="G404" s="99"/>
      <c r="H404" s="46"/>
      <c r="I404" s="49"/>
      <c r="J404" s="50"/>
      <c r="K404" s="88"/>
      <c r="L404" s="130"/>
      <c r="M404" s="130"/>
      <c r="N404" s="130"/>
      <c r="O404" s="130"/>
      <c r="P404" s="130"/>
      <c r="Q404" s="89"/>
      <c r="R404" s="55"/>
      <c r="S404" s="56"/>
      <c r="T404" s="57"/>
    </row>
    <row r="405" spans="1:22" ht="15.75" customHeight="1" thickBot="1" x14ac:dyDescent="0.3">
      <c r="A405" s="67" t="s">
        <v>94</v>
      </c>
      <c r="B405" s="68"/>
      <c r="C405" s="100"/>
      <c r="D405" s="101"/>
      <c r="E405" s="101"/>
      <c r="F405" s="101"/>
      <c r="G405" s="102"/>
      <c r="H405" s="46"/>
      <c r="I405" s="12" t="s">
        <v>47</v>
      </c>
      <c r="J405" s="15" t="s">
        <v>27</v>
      </c>
      <c r="K405" s="90"/>
      <c r="L405" s="131"/>
      <c r="M405" s="131"/>
      <c r="N405" s="131"/>
      <c r="O405" s="131"/>
      <c r="P405" s="131"/>
      <c r="Q405" s="91"/>
      <c r="R405" s="55"/>
      <c r="S405" s="56"/>
      <c r="T405" s="60"/>
    </row>
    <row r="406" spans="1:22" ht="24.75" customHeight="1" x14ac:dyDescent="0.25">
      <c r="A406" s="113"/>
      <c r="B406" s="44"/>
      <c r="C406" s="44"/>
      <c r="D406" s="44"/>
      <c r="E406" s="44"/>
      <c r="F406" s="44"/>
      <c r="G406" s="44"/>
      <c r="H406" s="187">
        <f>(J406*I406)+(L406*M406)+(N406*O406)+(P406*Q406)</f>
        <v>0</v>
      </c>
      <c r="I406" s="11">
        <v>14.35</v>
      </c>
      <c r="J406" s="257"/>
      <c r="K406" s="90"/>
      <c r="L406" s="131"/>
      <c r="M406" s="131"/>
      <c r="N406" s="131"/>
      <c r="O406" s="131"/>
      <c r="P406" s="131"/>
      <c r="Q406" s="91"/>
      <c r="R406" s="206">
        <v>3</v>
      </c>
      <c r="S406" s="207"/>
      <c r="T406" s="204"/>
    </row>
    <row r="407" spans="1:22" ht="24.75" customHeight="1" x14ac:dyDescent="0.25">
      <c r="A407" s="113"/>
      <c r="B407" s="44"/>
      <c r="C407" s="44"/>
      <c r="D407" s="44"/>
      <c r="E407" s="44"/>
      <c r="F407" s="44"/>
      <c r="G407" s="44"/>
      <c r="H407" s="187">
        <f t="shared" ref="H407:H408" si="40">(J407*I407)+(L407*M407)+(N407*O407)+(P407*Q407)</f>
        <v>0</v>
      </c>
      <c r="I407" s="11">
        <f>I406</f>
        <v>14.35</v>
      </c>
      <c r="J407" s="257"/>
      <c r="K407" s="90"/>
      <c r="L407" s="131"/>
      <c r="M407" s="131"/>
      <c r="N407" s="131"/>
      <c r="O407" s="131"/>
      <c r="P407" s="131"/>
      <c r="Q407" s="91"/>
      <c r="R407" s="203">
        <v>4</v>
      </c>
      <c r="S407" s="208"/>
      <c r="T407" s="205"/>
    </row>
    <row r="408" spans="1:22" ht="24.75" customHeight="1" thickBot="1" x14ac:dyDescent="0.3">
      <c r="A408" s="113"/>
      <c r="B408" s="44"/>
      <c r="C408" s="44"/>
      <c r="D408" s="44"/>
      <c r="E408" s="44"/>
      <c r="F408" s="44"/>
      <c r="G408" s="44"/>
      <c r="H408" s="187">
        <f t="shared" si="40"/>
        <v>0</v>
      </c>
      <c r="I408" s="11">
        <f>I406</f>
        <v>14.35</v>
      </c>
      <c r="J408" s="257"/>
      <c r="K408" s="132"/>
      <c r="L408" s="133"/>
      <c r="M408" s="133"/>
      <c r="N408" s="133"/>
      <c r="O408" s="133"/>
      <c r="P408" s="133"/>
      <c r="Q408" s="134"/>
      <c r="R408" s="209">
        <v>5</v>
      </c>
      <c r="S408" s="210"/>
      <c r="T408" s="205"/>
    </row>
    <row r="409" spans="1:22" ht="24.75" customHeight="1" thickBot="1" x14ac:dyDescent="0.3">
      <c r="A409" s="114"/>
      <c r="B409" s="115"/>
      <c r="C409" s="115"/>
      <c r="D409" s="115"/>
      <c r="E409" s="115"/>
      <c r="F409" s="115"/>
      <c r="G409" s="115"/>
      <c r="H409" s="29">
        <f>SUM(H406:H408)</f>
        <v>0</v>
      </c>
      <c r="I409" s="77" t="s">
        <v>52</v>
      </c>
      <c r="J409" s="78"/>
      <c r="K409" s="78"/>
      <c r="L409" s="78"/>
      <c r="M409" s="78"/>
      <c r="N409" s="78"/>
      <c r="O409" s="78"/>
      <c r="P409" s="78"/>
      <c r="Q409" s="78"/>
      <c r="R409" s="78"/>
      <c r="S409" s="78"/>
      <c r="T409" s="79"/>
    </row>
    <row r="410" spans="1:22" ht="5.25" customHeight="1" x14ac:dyDescent="0.25">
      <c r="A410" s="44"/>
      <c r="B410" s="44"/>
      <c r="C410" s="44"/>
      <c r="D410" s="44"/>
      <c r="E410" s="44"/>
      <c r="F410" s="44"/>
      <c r="G410" s="44"/>
      <c r="H410" s="44"/>
      <c r="I410" s="44"/>
      <c r="J410" s="44"/>
      <c r="K410" s="44"/>
      <c r="L410" s="44"/>
      <c r="M410" s="44"/>
      <c r="N410" s="44"/>
      <c r="O410" s="44"/>
      <c r="P410" s="44"/>
      <c r="Q410" s="44"/>
      <c r="R410" s="44"/>
      <c r="S410" s="44"/>
      <c r="T410" s="44"/>
    </row>
    <row r="411" spans="1:22" ht="33" customHeight="1" x14ac:dyDescent="0.25">
      <c r="A411" s="177" t="s">
        <v>34</v>
      </c>
      <c r="B411" s="177"/>
      <c r="C411" s="177"/>
      <c r="D411" s="177"/>
      <c r="E411" s="177"/>
      <c r="F411" s="177"/>
      <c r="G411" s="177"/>
      <c r="H411" s="177"/>
      <c r="I411" s="177"/>
      <c r="J411" s="277" t="s">
        <v>61</v>
      </c>
      <c r="K411" s="177"/>
      <c r="L411" s="177"/>
      <c r="M411" s="177"/>
      <c r="N411" s="177"/>
      <c r="O411" s="177"/>
      <c r="P411" s="177"/>
      <c r="Q411" s="177"/>
      <c r="R411" s="177"/>
      <c r="S411" s="177"/>
      <c r="T411" s="177"/>
      <c r="U411" s="38"/>
      <c r="V411" s="38"/>
    </row>
    <row r="412" spans="1:22" ht="20.100000000000001" customHeight="1" x14ac:dyDescent="0.25">
      <c r="A412" s="116" t="s">
        <v>55</v>
      </c>
      <c r="B412" s="116"/>
      <c r="C412" s="116"/>
      <c r="D412" s="116"/>
      <c r="E412" s="116"/>
      <c r="F412" s="116"/>
      <c r="G412" s="116"/>
      <c r="H412" s="116"/>
      <c r="I412" s="116"/>
      <c r="J412" s="116"/>
      <c r="K412" s="116"/>
      <c r="L412" s="116"/>
      <c r="M412" s="116"/>
      <c r="N412" s="116"/>
      <c r="O412" s="116"/>
      <c r="P412" s="116"/>
      <c r="Q412" s="116"/>
      <c r="R412" s="116"/>
      <c r="S412" s="116"/>
      <c r="T412" s="116"/>
      <c r="U412" s="39"/>
      <c r="V412" s="39"/>
    </row>
    <row r="413" spans="1:22" ht="20.100000000000001" customHeight="1" x14ac:dyDescent="0.25">
      <c r="A413" s="116"/>
      <c r="B413" s="116"/>
      <c r="C413" s="116"/>
      <c r="D413" s="116"/>
      <c r="E413" s="116"/>
      <c r="F413" s="116"/>
      <c r="G413" s="116"/>
      <c r="H413" s="116"/>
      <c r="I413" s="116"/>
      <c r="J413" s="116"/>
      <c r="K413" s="116"/>
      <c r="L413" s="116"/>
      <c r="M413" s="116"/>
      <c r="N413" s="116"/>
      <c r="O413" s="116"/>
      <c r="P413" s="116"/>
      <c r="Q413" s="116"/>
      <c r="R413" s="116"/>
      <c r="S413" s="116"/>
      <c r="T413" s="116"/>
      <c r="U413" s="39"/>
      <c r="V413" s="39"/>
    </row>
    <row r="414" spans="1:22" ht="20.100000000000001" customHeight="1" x14ac:dyDescent="0.25">
      <c r="A414" s="116"/>
      <c r="B414" s="116"/>
      <c r="C414" s="116"/>
      <c r="D414" s="116"/>
      <c r="E414" s="116"/>
      <c r="F414" s="116"/>
      <c r="G414" s="116"/>
      <c r="H414" s="116"/>
      <c r="I414" s="116"/>
      <c r="J414" s="116"/>
      <c r="K414" s="116"/>
      <c r="L414" s="116"/>
      <c r="M414" s="116"/>
      <c r="N414" s="116"/>
      <c r="O414" s="116"/>
      <c r="P414" s="116"/>
      <c r="Q414" s="116"/>
      <c r="R414" s="116"/>
      <c r="S414" s="116"/>
      <c r="T414" s="116"/>
      <c r="U414" s="39"/>
      <c r="V414" s="39"/>
    </row>
    <row r="415" spans="1:22" ht="29.25" customHeight="1" x14ac:dyDescent="0.25">
      <c r="A415" s="116"/>
      <c r="B415" s="116"/>
      <c r="C415" s="116"/>
      <c r="D415" s="116"/>
      <c r="E415" s="116"/>
      <c r="F415" s="116"/>
      <c r="G415" s="116"/>
      <c r="H415" s="116"/>
      <c r="I415" s="116"/>
      <c r="J415" s="116"/>
      <c r="K415" s="116"/>
      <c r="L415" s="116"/>
      <c r="M415" s="116"/>
      <c r="N415" s="116"/>
      <c r="O415" s="116"/>
      <c r="P415" s="116"/>
      <c r="Q415" s="116"/>
      <c r="R415" s="116"/>
      <c r="S415" s="116"/>
      <c r="T415" s="116"/>
      <c r="U415" s="39"/>
      <c r="V415" s="39"/>
    </row>
    <row r="416" spans="1:22" s="41" customFormat="1" ht="24.75" customHeight="1" x14ac:dyDescent="0.25">
      <c r="A416" s="278" t="s">
        <v>98</v>
      </c>
      <c r="B416" s="278"/>
      <c r="C416" s="278"/>
      <c r="D416" s="278"/>
      <c r="E416" s="278"/>
      <c r="F416" s="278"/>
      <c r="G416" s="278"/>
      <c r="H416" s="278"/>
      <c r="I416" s="278"/>
      <c r="J416" s="278"/>
      <c r="K416" s="278"/>
      <c r="L416" s="278"/>
      <c r="M416" s="278"/>
      <c r="N416" s="278"/>
      <c r="O416" s="278"/>
      <c r="P416" s="278"/>
      <c r="Q416" s="278"/>
      <c r="R416" s="278"/>
      <c r="S416" s="278"/>
      <c r="T416" s="278"/>
      <c r="U416" s="40"/>
      <c r="V416" s="40"/>
    </row>
    <row r="417" spans="1:22" s="41" customFormat="1" ht="24.75" customHeight="1" x14ac:dyDescent="0.25">
      <c r="A417" s="278" t="s">
        <v>101</v>
      </c>
      <c r="B417" s="278"/>
      <c r="C417" s="278"/>
      <c r="D417" s="278"/>
      <c r="E417" s="278"/>
      <c r="F417" s="278"/>
      <c r="G417" s="278"/>
      <c r="H417" s="278"/>
      <c r="I417" s="278"/>
      <c r="J417" s="278"/>
      <c r="K417" s="278"/>
      <c r="L417" s="278"/>
      <c r="M417" s="278"/>
      <c r="N417" s="278"/>
      <c r="O417" s="278"/>
      <c r="P417" s="278"/>
      <c r="Q417" s="278"/>
      <c r="R417" s="278"/>
      <c r="S417" s="278"/>
      <c r="T417" s="278"/>
      <c r="U417" s="40"/>
      <c r="V417" s="40"/>
    </row>
    <row r="418" spans="1:22" ht="20.100000000000001" customHeight="1" x14ac:dyDescent="0.25">
      <c r="B418" s="1"/>
      <c r="C418" s="1"/>
      <c r="D418" s="1"/>
      <c r="E418" s="1"/>
      <c r="F418" s="1"/>
      <c r="K418" s="1"/>
    </row>
    <row r="419" spans="1:22" ht="20.100000000000001" customHeight="1" x14ac:dyDescent="0.25">
      <c r="B419" s="1"/>
      <c r="C419" s="1"/>
      <c r="D419" s="1"/>
      <c r="E419" s="1"/>
      <c r="F419" s="1"/>
      <c r="K419" s="1"/>
    </row>
    <row r="420" spans="1:22" ht="20.100000000000001" customHeight="1" x14ac:dyDescent="0.25">
      <c r="B420" s="1"/>
      <c r="C420" s="1"/>
      <c r="D420" s="1"/>
      <c r="E420" s="1"/>
      <c r="F420" s="1"/>
      <c r="K420" s="1"/>
    </row>
    <row r="421" spans="1:22" ht="20.100000000000001" customHeight="1" x14ac:dyDescent="0.25">
      <c r="B421" s="1"/>
      <c r="C421" s="1"/>
      <c r="D421" s="1"/>
      <c r="E421" s="1"/>
      <c r="F421" s="1"/>
      <c r="K421" s="1"/>
    </row>
    <row r="422" spans="1:22" ht="20.100000000000001" customHeight="1" x14ac:dyDescent="0.25">
      <c r="B422" s="1"/>
      <c r="C422" s="1"/>
      <c r="D422" s="1"/>
      <c r="E422" s="1"/>
      <c r="F422" s="1"/>
      <c r="K422" s="1"/>
    </row>
    <row r="423" spans="1:22" ht="20.100000000000001" customHeight="1" x14ac:dyDescent="0.25">
      <c r="B423" s="1"/>
      <c r="C423" s="1"/>
      <c r="D423" s="1"/>
      <c r="E423" s="1"/>
      <c r="F423" s="1"/>
      <c r="K423" s="1"/>
    </row>
    <row r="424" spans="1:22" ht="20.100000000000001" customHeight="1" x14ac:dyDescent="0.25">
      <c r="B424" s="1"/>
      <c r="C424" s="1"/>
      <c r="D424" s="1"/>
      <c r="E424" s="1"/>
      <c r="F424" s="1"/>
      <c r="K424" s="1"/>
    </row>
    <row r="425" spans="1:22" ht="20.100000000000001" customHeight="1" x14ac:dyDescent="0.25">
      <c r="B425" s="1"/>
      <c r="C425" s="1"/>
      <c r="D425" s="1"/>
      <c r="E425" s="1"/>
      <c r="F425" s="1"/>
      <c r="K425" s="1"/>
    </row>
    <row r="426" spans="1:22" ht="20.100000000000001" customHeight="1" x14ac:dyDescent="0.25">
      <c r="B426" s="1"/>
      <c r="C426" s="1"/>
      <c r="D426" s="1"/>
      <c r="E426" s="1"/>
      <c r="F426" s="1"/>
      <c r="K426" s="1"/>
    </row>
    <row r="427" spans="1:22" ht="20.100000000000001" customHeight="1" x14ac:dyDescent="0.25">
      <c r="B427" s="1"/>
      <c r="C427" s="1"/>
      <c r="D427" s="1"/>
      <c r="E427" s="1"/>
      <c r="F427" s="1"/>
      <c r="K427" s="1"/>
    </row>
    <row r="428" spans="1:22" ht="20.100000000000001" customHeight="1" x14ac:dyDescent="0.25">
      <c r="B428" s="1"/>
      <c r="C428" s="1"/>
      <c r="D428" s="1"/>
      <c r="E428" s="1"/>
      <c r="F428" s="1"/>
      <c r="K428" s="1"/>
    </row>
    <row r="429" spans="1:22" ht="20.100000000000001" customHeight="1" x14ac:dyDescent="0.25">
      <c r="B429" s="1"/>
      <c r="C429" s="1"/>
      <c r="D429" s="1"/>
      <c r="E429" s="1"/>
      <c r="F429" s="1"/>
      <c r="K429" s="1"/>
    </row>
    <row r="430" spans="1:22" ht="20.100000000000001" customHeight="1" x14ac:dyDescent="0.25">
      <c r="B430" s="1"/>
      <c r="C430" s="1"/>
      <c r="D430" s="1"/>
      <c r="E430" s="1"/>
      <c r="F430" s="1"/>
      <c r="K430" s="1"/>
    </row>
    <row r="431" spans="1:22" ht="20.100000000000001" customHeight="1" x14ac:dyDescent="0.25">
      <c r="B431" s="1"/>
      <c r="C431" s="1"/>
      <c r="D431" s="1"/>
      <c r="E431" s="1"/>
      <c r="F431" s="1"/>
      <c r="K431" s="1"/>
    </row>
    <row r="432" spans="1:22" ht="20.100000000000001" customHeight="1" x14ac:dyDescent="0.25">
      <c r="B432" s="1"/>
      <c r="C432" s="1"/>
      <c r="D432" s="1"/>
      <c r="E432" s="1"/>
      <c r="F432" s="1"/>
      <c r="K432" s="1"/>
    </row>
    <row r="433" spans="2:11" ht="20.100000000000001" customHeight="1" x14ac:dyDescent="0.25">
      <c r="B433" s="1"/>
      <c r="C433" s="1"/>
      <c r="D433" s="1"/>
      <c r="E433" s="1"/>
      <c r="F433" s="1"/>
      <c r="K433" s="1"/>
    </row>
    <row r="434" spans="2:11" ht="20.100000000000001" customHeight="1" x14ac:dyDescent="0.25">
      <c r="B434" s="1"/>
      <c r="C434" s="1"/>
      <c r="D434" s="1"/>
      <c r="E434" s="1"/>
      <c r="F434" s="1"/>
      <c r="K434" s="1"/>
    </row>
    <row r="435" spans="2:11" ht="20.100000000000001" customHeight="1" x14ac:dyDescent="0.25">
      <c r="B435" s="1"/>
      <c r="C435" s="1"/>
      <c r="D435" s="1"/>
      <c r="E435" s="1"/>
      <c r="F435" s="1"/>
      <c r="K435" s="1"/>
    </row>
    <row r="436" spans="2:11" ht="20.100000000000001" customHeight="1" x14ac:dyDescent="0.25">
      <c r="B436" s="1"/>
      <c r="C436" s="1"/>
      <c r="D436" s="1"/>
      <c r="E436" s="1"/>
      <c r="F436" s="1"/>
      <c r="K436" s="1"/>
    </row>
    <row r="437" spans="2:11" ht="20.100000000000001" customHeight="1" x14ac:dyDescent="0.25">
      <c r="B437" s="1"/>
      <c r="C437" s="1"/>
      <c r="D437" s="1"/>
      <c r="E437" s="1"/>
      <c r="F437" s="1"/>
      <c r="K437" s="1"/>
    </row>
    <row r="438" spans="2:11" ht="20.100000000000001" customHeight="1" x14ac:dyDescent="0.25">
      <c r="B438" s="1"/>
      <c r="C438" s="1"/>
      <c r="D438" s="1"/>
      <c r="E438" s="1"/>
      <c r="F438" s="1"/>
      <c r="K438" s="1"/>
    </row>
    <row r="439" spans="2:11" ht="20.100000000000001" customHeight="1" x14ac:dyDescent="0.25">
      <c r="B439" s="1"/>
      <c r="C439" s="1"/>
      <c r="D439" s="1"/>
      <c r="E439" s="1"/>
      <c r="F439" s="1"/>
      <c r="K439" s="1"/>
    </row>
    <row r="440" spans="2:11" ht="20.100000000000001" customHeight="1" x14ac:dyDescent="0.25">
      <c r="B440" s="1"/>
      <c r="C440" s="1"/>
      <c r="D440" s="1"/>
      <c r="E440" s="1"/>
      <c r="F440" s="1"/>
      <c r="K440" s="1"/>
    </row>
    <row r="441" spans="2:11" ht="20.100000000000001" customHeight="1" x14ac:dyDescent="0.25">
      <c r="B441" s="1"/>
      <c r="C441" s="1"/>
      <c r="D441" s="1"/>
      <c r="E441" s="1"/>
      <c r="F441" s="1"/>
      <c r="K441" s="1"/>
    </row>
    <row r="442" spans="2:11" ht="20.100000000000001" customHeight="1" x14ac:dyDescent="0.25">
      <c r="B442" s="1"/>
      <c r="C442" s="1"/>
      <c r="D442" s="1"/>
      <c r="E442" s="1"/>
      <c r="F442" s="1"/>
      <c r="K442" s="1"/>
    </row>
    <row r="443" spans="2:11" ht="20.100000000000001" customHeight="1" x14ac:dyDescent="0.25">
      <c r="B443" s="1"/>
      <c r="C443" s="1"/>
      <c r="D443" s="1"/>
      <c r="E443" s="1"/>
      <c r="F443" s="1"/>
      <c r="K443" s="1"/>
    </row>
    <row r="444" spans="2:11" ht="20.100000000000001" customHeight="1" x14ac:dyDescent="0.25">
      <c r="B444" s="1"/>
      <c r="C444" s="1"/>
      <c r="D444" s="1"/>
      <c r="E444" s="1"/>
      <c r="F444" s="1"/>
      <c r="K444" s="1"/>
    </row>
    <row r="445" spans="2:11" ht="20.100000000000001" customHeight="1" x14ac:dyDescent="0.25">
      <c r="B445" s="1"/>
      <c r="C445" s="1"/>
      <c r="D445" s="1"/>
      <c r="E445" s="1"/>
      <c r="F445" s="1"/>
      <c r="K445" s="1"/>
    </row>
    <row r="446" spans="2:11" ht="20.100000000000001" customHeight="1" x14ac:dyDescent="0.25">
      <c r="B446" s="1"/>
      <c r="C446" s="1"/>
      <c r="D446" s="1"/>
      <c r="E446" s="1"/>
      <c r="F446" s="1"/>
      <c r="K446" s="1"/>
    </row>
    <row r="447" spans="2:11" ht="20.100000000000001" customHeight="1" x14ac:dyDescent="0.25">
      <c r="B447" s="1"/>
      <c r="C447" s="1"/>
      <c r="D447" s="1"/>
      <c r="E447" s="1"/>
      <c r="F447" s="1"/>
      <c r="K447" s="1"/>
    </row>
    <row r="448" spans="2:11" ht="20.100000000000001" customHeight="1" x14ac:dyDescent="0.25">
      <c r="B448" s="1"/>
      <c r="C448" s="1"/>
      <c r="D448" s="1"/>
      <c r="E448" s="1"/>
      <c r="F448" s="1"/>
      <c r="K448" s="1"/>
    </row>
    <row r="449" spans="2:11" ht="20.100000000000001" customHeight="1" x14ac:dyDescent="0.25">
      <c r="B449" s="1"/>
      <c r="C449" s="1"/>
      <c r="D449" s="1"/>
      <c r="E449" s="1"/>
      <c r="F449" s="1"/>
      <c r="K449" s="1"/>
    </row>
    <row r="450" spans="2:11" ht="20.100000000000001" customHeight="1" x14ac:dyDescent="0.25">
      <c r="B450" s="1"/>
      <c r="C450" s="1"/>
      <c r="D450" s="1"/>
      <c r="E450" s="1"/>
      <c r="F450" s="1"/>
      <c r="K450" s="1"/>
    </row>
    <row r="451" spans="2:11" ht="20.100000000000001" customHeight="1" x14ac:dyDescent="0.25">
      <c r="B451" s="1"/>
      <c r="C451" s="1"/>
      <c r="D451" s="1"/>
      <c r="E451" s="1"/>
      <c r="F451" s="1"/>
      <c r="K451" s="1"/>
    </row>
    <row r="452" spans="2:11" ht="20.100000000000001" customHeight="1" x14ac:dyDescent="0.25">
      <c r="B452" s="1"/>
      <c r="C452" s="1"/>
      <c r="D452" s="1"/>
      <c r="E452" s="1"/>
      <c r="F452" s="1"/>
      <c r="K452" s="1"/>
    </row>
    <row r="453" spans="2:11" ht="20.100000000000001" customHeight="1" x14ac:dyDescent="0.25">
      <c r="B453" s="1"/>
      <c r="C453" s="1"/>
      <c r="D453" s="1"/>
      <c r="E453" s="1"/>
      <c r="F453" s="1"/>
      <c r="K453" s="1"/>
    </row>
    <row r="454" spans="2:11" ht="20.100000000000001" customHeight="1" x14ac:dyDescent="0.25">
      <c r="B454" s="1"/>
      <c r="C454" s="1"/>
      <c r="D454" s="1"/>
      <c r="E454" s="1"/>
      <c r="F454" s="1"/>
      <c r="K454" s="1"/>
    </row>
    <row r="455" spans="2:11" ht="20.100000000000001" customHeight="1" x14ac:dyDescent="0.25">
      <c r="B455" s="1"/>
      <c r="C455" s="1"/>
      <c r="D455" s="1"/>
      <c r="E455" s="1"/>
      <c r="F455" s="1"/>
      <c r="K455" s="1"/>
    </row>
    <row r="456" spans="2:11" ht="20.100000000000001" customHeight="1" x14ac:dyDescent="0.25">
      <c r="B456" s="1"/>
      <c r="C456" s="1"/>
      <c r="D456" s="1"/>
      <c r="E456" s="1"/>
      <c r="F456" s="1"/>
      <c r="K456" s="1"/>
    </row>
    <row r="457" spans="2:11" ht="20.100000000000001" customHeight="1" x14ac:dyDescent="0.25">
      <c r="B457" s="1"/>
      <c r="C457" s="1"/>
      <c r="D457" s="1"/>
      <c r="E457" s="1"/>
      <c r="F457" s="1"/>
      <c r="K457" s="1"/>
    </row>
    <row r="458" spans="2:11" ht="20.100000000000001" customHeight="1" x14ac:dyDescent="0.25">
      <c r="B458" s="1"/>
      <c r="C458" s="1"/>
      <c r="D458" s="1"/>
      <c r="E458" s="1"/>
      <c r="F458" s="1"/>
      <c r="K458" s="1"/>
    </row>
    <row r="459" spans="2:11" ht="20.100000000000001" customHeight="1" x14ac:dyDescent="0.25">
      <c r="B459" s="1"/>
      <c r="C459" s="1"/>
      <c r="D459" s="1"/>
      <c r="E459" s="1"/>
      <c r="F459" s="1"/>
      <c r="K459" s="1"/>
    </row>
    <row r="460" spans="2:11" ht="20.100000000000001" customHeight="1" x14ac:dyDescent="0.25">
      <c r="B460" s="1"/>
      <c r="C460" s="1"/>
      <c r="D460" s="1"/>
      <c r="E460" s="1"/>
      <c r="F460" s="1"/>
      <c r="K460" s="1"/>
    </row>
    <row r="461" spans="2:11" ht="20.100000000000001" customHeight="1" x14ac:dyDescent="0.25">
      <c r="B461" s="1"/>
      <c r="C461" s="1"/>
      <c r="D461" s="1"/>
      <c r="E461" s="1"/>
      <c r="F461" s="1"/>
      <c r="K461" s="1"/>
    </row>
    <row r="462" spans="2:11" ht="20.100000000000001" customHeight="1" x14ac:dyDescent="0.25">
      <c r="B462" s="1"/>
      <c r="C462" s="1"/>
      <c r="D462" s="1"/>
      <c r="E462" s="1"/>
      <c r="F462" s="1"/>
      <c r="K462" s="1"/>
    </row>
    <row r="463" spans="2:11" ht="20.100000000000001" customHeight="1" x14ac:dyDescent="0.25">
      <c r="B463" s="1"/>
      <c r="C463" s="1"/>
      <c r="D463" s="1"/>
      <c r="E463" s="1"/>
      <c r="F463" s="1"/>
      <c r="K463" s="1"/>
    </row>
    <row r="464" spans="2:11" ht="20.100000000000001" customHeight="1" x14ac:dyDescent="0.25">
      <c r="B464" s="1"/>
      <c r="C464" s="1"/>
      <c r="D464" s="1"/>
      <c r="E464" s="1"/>
      <c r="F464" s="1"/>
      <c r="K464" s="1"/>
    </row>
    <row r="465" spans="2:11" ht="20.100000000000001" customHeight="1" x14ac:dyDescent="0.25">
      <c r="B465" s="1"/>
      <c r="C465" s="1"/>
      <c r="D465" s="1"/>
      <c r="E465" s="1"/>
      <c r="F465" s="1"/>
      <c r="K465" s="1"/>
    </row>
    <row r="466" spans="2:11" ht="20.100000000000001" customHeight="1" x14ac:dyDescent="0.25">
      <c r="B466" s="1"/>
      <c r="C466" s="1"/>
      <c r="D466" s="1"/>
      <c r="E466" s="1"/>
      <c r="F466" s="1"/>
      <c r="K466" s="1"/>
    </row>
    <row r="467" spans="2:11" ht="20.100000000000001" customHeight="1" x14ac:dyDescent="0.25">
      <c r="B467" s="1"/>
      <c r="C467" s="1"/>
      <c r="D467" s="1"/>
      <c r="E467" s="1"/>
      <c r="F467" s="1"/>
      <c r="K467" s="1"/>
    </row>
    <row r="468" spans="2:11" ht="20.100000000000001" customHeight="1" x14ac:dyDescent="0.25">
      <c r="B468" s="1"/>
      <c r="C468" s="1"/>
      <c r="D468" s="1"/>
      <c r="E468" s="1"/>
      <c r="F468" s="1"/>
      <c r="K468" s="1"/>
    </row>
    <row r="469" spans="2:11" ht="20.100000000000001" customHeight="1" x14ac:dyDescent="0.25">
      <c r="B469" s="1"/>
      <c r="C469" s="1"/>
      <c r="D469" s="1"/>
      <c r="E469" s="1"/>
      <c r="F469" s="1"/>
      <c r="K469" s="1"/>
    </row>
    <row r="470" spans="2:11" ht="20.100000000000001" customHeight="1" x14ac:dyDescent="0.25">
      <c r="B470" s="1"/>
      <c r="C470" s="1"/>
      <c r="D470" s="1"/>
      <c r="E470" s="1"/>
      <c r="F470" s="1"/>
      <c r="K470" s="1"/>
    </row>
    <row r="471" spans="2:11" ht="20.100000000000001" customHeight="1" x14ac:dyDescent="0.25">
      <c r="B471" s="1"/>
      <c r="C471" s="1"/>
      <c r="D471" s="1"/>
      <c r="E471" s="1"/>
      <c r="F471" s="1"/>
      <c r="K471" s="1"/>
    </row>
    <row r="472" spans="2:11" ht="20.100000000000001" customHeight="1" x14ac:dyDescent="0.25">
      <c r="B472" s="1"/>
      <c r="C472" s="1"/>
      <c r="D472" s="1"/>
      <c r="E472" s="1"/>
      <c r="F472" s="1"/>
      <c r="K472" s="1"/>
    </row>
    <row r="473" spans="2:11" ht="20.100000000000001" customHeight="1" x14ac:dyDescent="0.25">
      <c r="B473" s="1"/>
      <c r="C473" s="1"/>
      <c r="D473" s="1"/>
      <c r="E473" s="1"/>
      <c r="F473" s="1"/>
      <c r="K473" s="1"/>
    </row>
    <row r="474" spans="2:11" ht="20.100000000000001" customHeight="1" x14ac:dyDescent="0.25">
      <c r="B474" s="1"/>
      <c r="C474" s="1"/>
      <c r="D474" s="1"/>
      <c r="E474" s="1"/>
      <c r="F474" s="1"/>
      <c r="K474" s="1"/>
    </row>
    <row r="475" spans="2:11" ht="20.100000000000001" customHeight="1" x14ac:dyDescent="0.25">
      <c r="B475" s="1"/>
      <c r="C475" s="1"/>
      <c r="D475" s="1"/>
      <c r="E475" s="1"/>
      <c r="F475" s="1"/>
      <c r="K475" s="1"/>
    </row>
    <row r="476" spans="2:11" ht="20.100000000000001" customHeight="1" x14ac:dyDescent="0.25">
      <c r="B476" s="1"/>
      <c r="C476" s="1"/>
      <c r="D476" s="1"/>
      <c r="E476" s="1"/>
      <c r="F476" s="1"/>
      <c r="K476" s="1"/>
    </row>
    <row r="477" spans="2:11" ht="20.100000000000001" customHeight="1" x14ac:dyDescent="0.25">
      <c r="B477" s="1"/>
      <c r="C477" s="1"/>
      <c r="D477" s="1"/>
      <c r="E477" s="1"/>
      <c r="F477" s="1"/>
      <c r="K477" s="1"/>
    </row>
    <row r="478" spans="2:11" ht="20.100000000000001" customHeight="1" x14ac:dyDescent="0.25">
      <c r="B478" s="1"/>
      <c r="C478" s="1"/>
      <c r="D478" s="1"/>
      <c r="E478" s="1"/>
      <c r="F478" s="1"/>
      <c r="K478" s="1"/>
    </row>
    <row r="479" spans="2:11" ht="20.100000000000001" customHeight="1" x14ac:dyDescent="0.25">
      <c r="B479" s="1"/>
      <c r="C479" s="1"/>
      <c r="D479" s="1"/>
      <c r="E479" s="1"/>
      <c r="F479" s="1"/>
      <c r="K479" s="1"/>
    </row>
    <row r="480" spans="2:11" ht="20.100000000000001" customHeight="1" x14ac:dyDescent="0.25">
      <c r="B480" s="1"/>
      <c r="C480" s="1"/>
      <c r="D480" s="1"/>
      <c r="E480" s="1"/>
      <c r="F480" s="1"/>
      <c r="K480" s="1"/>
    </row>
    <row r="481" spans="2:11" ht="20.100000000000001" customHeight="1" x14ac:dyDescent="0.25">
      <c r="B481" s="1"/>
      <c r="C481" s="1"/>
      <c r="D481" s="1"/>
      <c r="E481" s="1"/>
      <c r="F481" s="1"/>
      <c r="K481" s="1"/>
    </row>
    <row r="482" spans="2:11" ht="20.100000000000001" customHeight="1" x14ac:dyDescent="0.25">
      <c r="B482" s="1"/>
      <c r="C482" s="1"/>
      <c r="D482" s="1"/>
      <c r="E482" s="1"/>
      <c r="F482" s="1"/>
      <c r="K482" s="1"/>
    </row>
    <row r="483" spans="2:11" ht="20.100000000000001" customHeight="1" x14ac:dyDescent="0.25">
      <c r="B483" s="1"/>
      <c r="C483" s="1"/>
      <c r="D483" s="1"/>
      <c r="E483" s="1"/>
      <c r="F483" s="1"/>
      <c r="K483" s="1"/>
    </row>
    <row r="484" spans="2:11" ht="20.100000000000001" customHeight="1" x14ac:dyDescent="0.25">
      <c r="B484" s="1"/>
      <c r="C484" s="1"/>
      <c r="D484" s="1"/>
      <c r="E484" s="1"/>
      <c r="F484" s="1"/>
      <c r="K484" s="1"/>
    </row>
    <row r="485" spans="2:11" ht="20.100000000000001" customHeight="1" x14ac:dyDescent="0.25">
      <c r="B485" s="1"/>
      <c r="C485" s="1"/>
      <c r="D485" s="1"/>
      <c r="E485" s="1"/>
      <c r="F485" s="1"/>
      <c r="K485" s="1"/>
    </row>
    <row r="486" spans="2:11" ht="20.100000000000001" customHeight="1" x14ac:dyDescent="0.25">
      <c r="B486" s="1"/>
      <c r="C486" s="1"/>
      <c r="D486" s="1"/>
      <c r="E486" s="1"/>
      <c r="F486" s="1"/>
      <c r="K486" s="1"/>
    </row>
    <row r="487" spans="2:11" ht="20.100000000000001" customHeight="1" x14ac:dyDescent="0.25">
      <c r="B487" s="1"/>
      <c r="C487" s="1"/>
      <c r="D487" s="1"/>
      <c r="E487" s="1"/>
      <c r="F487" s="1"/>
      <c r="K487" s="1"/>
    </row>
    <row r="488" spans="2:11" ht="20.100000000000001" customHeight="1" x14ac:dyDescent="0.25">
      <c r="B488" s="1"/>
      <c r="C488" s="1"/>
      <c r="D488" s="1"/>
      <c r="E488" s="1"/>
      <c r="F488" s="1"/>
      <c r="K488" s="1"/>
    </row>
    <row r="489" spans="2:11" ht="20.100000000000001" customHeight="1" x14ac:dyDescent="0.25">
      <c r="B489" s="1"/>
      <c r="C489" s="1"/>
      <c r="D489" s="1"/>
      <c r="E489" s="1"/>
      <c r="F489" s="1"/>
      <c r="K489" s="1"/>
    </row>
    <row r="490" spans="2:11" ht="20.100000000000001" customHeight="1" x14ac:dyDescent="0.25">
      <c r="B490" s="1"/>
      <c r="C490" s="1"/>
      <c r="D490" s="1"/>
      <c r="E490" s="1"/>
      <c r="F490" s="1"/>
      <c r="K490" s="1"/>
    </row>
    <row r="491" spans="2:11" ht="20.100000000000001" customHeight="1" x14ac:dyDescent="0.25">
      <c r="B491" s="1"/>
      <c r="C491" s="1"/>
      <c r="D491" s="1"/>
      <c r="E491" s="1"/>
      <c r="F491" s="1"/>
      <c r="K491" s="1"/>
    </row>
    <row r="492" spans="2:11" ht="20.100000000000001" customHeight="1" x14ac:dyDescent="0.25">
      <c r="B492" s="1"/>
      <c r="C492" s="1"/>
      <c r="D492" s="1"/>
      <c r="E492" s="1"/>
      <c r="F492" s="1"/>
      <c r="K492" s="1"/>
    </row>
    <row r="493" spans="2:11" ht="20.100000000000001" customHeight="1" x14ac:dyDescent="0.25">
      <c r="B493" s="1"/>
      <c r="C493" s="1"/>
      <c r="D493" s="1"/>
      <c r="E493" s="1"/>
      <c r="F493" s="1"/>
      <c r="K493" s="1"/>
    </row>
    <row r="494" spans="2:11" ht="20.100000000000001" customHeight="1" x14ac:dyDescent="0.25">
      <c r="B494" s="1"/>
      <c r="C494" s="1"/>
      <c r="D494" s="1"/>
      <c r="E494" s="1"/>
      <c r="F494" s="1"/>
      <c r="K494" s="1"/>
    </row>
    <row r="495" spans="2:11" ht="20.100000000000001" customHeight="1" x14ac:dyDescent="0.25">
      <c r="B495" s="1"/>
      <c r="C495" s="1"/>
      <c r="D495" s="1"/>
      <c r="E495" s="1"/>
      <c r="F495" s="1"/>
      <c r="K495" s="1"/>
    </row>
    <row r="496" spans="2:11" ht="20.100000000000001" customHeight="1" x14ac:dyDescent="0.25">
      <c r="B496" s="1"/>
      <c r="C496" s="1"/>
      <c r="D496" s="1"/>
      <c r="E496" s="1"/>
      <c r="F496" s="1"/>
      <c r="K496" s="1"/>
    </row>
    <row r="497" spans="2:11" ht="20.100000000000001" customHeight="1" x14ac:dyDescent="0.25">
      <c r="B497" s="1"/>
      <c r="C497" s="1"/>
      <c r="D497" s="1"/>
      <c r="E497" s="1"/>
      <c r="F497" s="1"/>
      <c r="K497" s="1"/>
    </row>
    <row r="498" spans="2:11" ht="20.100000000000001" customHeight="1" x14ac:dyDescent="0.25">
      <c r="B498" s="1"/>
      <c r="C498" s="1"/>
      <c r="D498" s="1"/>
      <c r="E498" s="1"/>
      <c r="F498" s="1"/>
      <c r="K498" s="1"/>
    </row>
    <row r="499" spans="2:11" ht="20.100000000000001" customHeight="1" x14ac:dyDescent="0.25">
      <c r="B499" s="1"/>
      <c r="C499" s="1"/>
      <c r="D499" s="1"/>
      <c r="E499" s="1"/>
      <c r="F499" s="1"/>
      <c r="K499" s="1"/>
    </row>
    <row r="500" spans="2:11" ht="20.100000000000001" customHeight="1" x14ac:dyDescent="0.25">
      <c r="B500" s="1"/>
      <c r="C500" s="1"/>
      <c r="D500" s="1"/>
      <c r="E500" s="1"/>
      <c r="F500" s="1"/>
      <c r="K500" s="1"/>
    </row>
    <row r="501" spans="2:11" ht="20.100000000000001" customHeight="1" x14ac:dyDescent="0.25">
      <c r="B501" s="1"/>
      <c r="C501" s="1"/>
      <c r="D501" s="1"/>
      <c r="E501" s="1"/>
      <c r="F501" s="1"/>
      <c r="K501" s="1"/>
    </row>
    <row r="502" spans="2:11" ht="20.100000000000001" customHeight="1" x14ac:dyDescent="0.25">
      <c r="B502" s="1"/>
      <c r="C502" s="1"/>
      <c r="D502" s="1"/>
      <c r="E502" s="1"/>
      <c r="F502" s="1"/>
      <c r="K502" s="1"/>
    </row>
    <row r="503" spans="2:11" ht="20.100000000000001" customHeight="1" x14ac:dyDescent="0.25">
      <c r="B503" s="1"/>
      <c r="C503" s="1"/>
      <c r="D503" s="1"/>
      <c r="E503" s="1"/>
      <c r="F503" s="1"/>
      <c r="K503" s="1"/>
    </row>
    <row r="504" spans="2:11" ht="20.100000000000001" customHeight="1" x14ac:dyDescent="0.25">
      <c r="B504" s="1"/>
      <c r="C504" s="1"/>
      <c r="D504" s="1"/>
      <c r="E504" s="1"/>
      <c r="F504" s="1"/>
      <c r="K504" s="1"/>
    </row>
    <row r="505" spans="2:11" ht="20.100000000000001" customHeight="1" x14ac:dyDescent="0.25">
      <c r="B505" s="1"/>
      <c r="C505" s="1"/>
      <c r="D505" s="1"/>
      <c r="E505" s="1"/>
      <c r="F505" s="1"/>
      <c r="K505" s="1"/>
    </row>
    <row r="506" spans="2:11" ht="20.100000000000001" customHeight="1" x14ac:dyDescent="0.25">
      <c r="B506" s="1"/>
      <c r="C506" s="1"/>
      <c r="D506" s="1"/>
      <c r="E506" s="1"/>
      <c r="F506" s="1"/>
      <c r="K506" s="1"/>
    </row>
    <row r="507" spans="2:11" ht="20.100000000000001" customHeight="1" x14ac:dyDescent="0.25">
      <c r="B507" s="1"/>
      <c r="C507" s="1"/>
      <c r="D507" s="1"/>
      <c r="E507" s="1"/>
      <c r="F507" s="1"/>
      <c r="K507" s="1"/>
    </row>
    <row r="508" spans="2:11" ht="20.100000000000001" customHeight="1" x14ac:dyDescent="0.25">
      <c r="B508" s="1"/>
      <c r="C508" s="1"/>
      <c r="D508" s="1"/>
      <c r="E508" s="1"/>
      <c r="F508" s="1"/>
      <c r="K508" s="1"/>
    </row>
    <row r="509" spans="2:11" ht="20.100000000000001" customHeight="1" x14ac:dyDescent="0.25">
      <c r="B509" s="1"/>
      <c r="C509" s="1"/>
      <c r="D509" s="1"/>
      <c r="E509" s="1"/>
      <c r="F509" s="1"/>
      <c r="K509" s="1"/>
    </row>
    <row r="510" spans="2:11" ht="20.100000000000001" customHeight="1" x14ac:dyDescent="0.25">
      <c r="B510" s="1"/>
      <c r="C510" s="1"/>
      <c r="D510" s="1"/>
      <c r="E510" s="1"/>
      <c r="F510" s="1"/>
      <c r="K510" s="1"/>
    </row>
    <row r="511" spans="2:11" ht="20.100000000000001" customHeight="1" x14ac:dyDescent="0.25">
      <c r="B511" s="1"/>
      <c r="C511" s="1"/>
      <c r="D511" s="1"/>
      <c r="E511" s="1"/>
      <c r="F511" s="1"/>
      <c r="K511" s="1"/>
    </row>
    <row r="512" spans="2:11" ht="20.100000000000001" customHeight="1" x14ac:dyDescent="0.25">
      <c r="B512" s="1"/>
      <c r="C512" s="1"/>
      <c r="D512" s="1"/>
      <c r="E512" s="1"/>
      <c r="F512" s="1"/>
      <c r="K512" s="1"/>
    </row>
    <row r="513" spans="2:11" ht="20.100000000000001" customHeight="1" x14ac:dyDescent="0.25">
      <c r="B513" s="1"/>
      <c r="C513" s="1"/>
      <c r="D513" s="1"/>
      <c r="E513" s="1"/>
      <c r="F513" s="1"/>
      <c r="K513" s="1"/>
    </row>
    <row r="514" spans="2:11" ht="20.100000000000001" customHeight="1" x14ac:dyDescent="0.25">
      <c r="B514" s="1"/>
      <c r="C514" s="1"/>
      <c r="D514" s="1"/>
      <c r="E514" s="1"/>
      <c r="F514" s="1"/>
      <c r="K514" s="1"/>
    </row>
    <row r="515" spans="2:11" ht="20.100000000000001" customHeight="1" x14ac:dyDescent="0.25">
      <c r="B515" s="1"/>
      <c r="C515" s="1"/>
      <c r="D515" s="1"/>
      <c r="E515" s="1"/>
      <c r="F515" s="1"/>
      <c r="K515" s="1"/>
    </row>
    <row r="516" spans="2:11" ht="20.100000000000001" customHeight="1" x14ac:dyDescent="0.25">
      <c r="B516" s="1"/>
      <c r="C516" s="1"/>
      <c r="D516" s="1"/>
      <c r="E516" s="1"/>
      <c r="F516" s="1"/>
      <c r="K516" s="1"/>
    </row>
    <row r="517" spans="2:11" ht="20.100000000000001" customHeight="1" x14ac:dyDescent="0.25">
      <c r="B517" s="1"/>
      <c r="C517" s="1"/>
      <c r="D517" s="1"/>
      <c r="E517" s="1"/>
      <c r="F517" s="1"/>
      <c r="K517" s="1"/>
    </row>
    <row r="518" spans="2:11" ht="20.100000000000001" customHeight="1" x14ac:dyDescent="0.25">
      <c r="B518" s="1"/>
      <c r="C518" s="1"/>
      <c r="D518" s="1"/>
      <c r="E518" s="1"/>
      <c r="F518" s="1"/>
      <c r="K518" s="1"/>
    </row>
    <row r="519" spans="2:11" ht="20.100000000000001" customHeight="1" x14ac:dyDescent="0.25">
      <c r="B519" s="1"/>
      <c r="C519" s="1"/>
      <c r="D519" s="1"/>
      <c r="E519" s="1"/>
      <c r="F519" s="1"/>
      <c r="K519" s="1"/>
    </row>
    <row r="520" spans="2:11" ht="20.100000000000001" customHeight="1" x14ac:dyDescent="0.25">
      <c r="B520" s="1"/>
      <c r="C520" s="1"/>
      <c r="D520" s="1"/>
      <c r="E520" s="1"/>
      <c r="F520" s="1"/>
      <c r="K520" s="1"/>
    </row>
    <row r="521" spans="2:11" ht="20.100000000000001" customHeight="1" x14ac:dyDescent="0.25">
      <c r="B521" s="1"/>
      <c r="C521" s="1"/>
      <c r="D521" s="1"/>
      <c r="E521" s="1"/>
      <c r="F521" s="1"/>
      <c r="K521" s="1"/>
    </row>
    <row r="522" spans="2:11" ht="20.100000000000001" customHeight="1" x14ac:dyDescent="0.25">
      <c r="B522" s="1"/>
      <c r="C522" s="1"/>
      <c r="D522" s="1"/>
      <c r="E522" s="1"/>
      <c r="F522" s="1"/>
      <c r="K522" s="1"/>
    </row>
    <row r="523" spans="2:11" ht="20.100000000000001" customHeight="1" x14ac:dyDescent="0.25">
      <c r="B523" s="1"/>
      <c r="C523" s="1"/>
      <c r="D523" s="1"/>
      <c r="E523" s="1"/>
      <c r="F523" s="1"/>
      <c r="K523" s="1"/>
    </row>
  </sheetData>
  <sheetProtection algorithmName="SHA-512" hashValue="4mUW4QUqIoviAo10jFFjxqVqARbcf1dymDFS39xGg9akbHvaa14nzBmIba71OipSEYp75YAKvYWCggT/Pw3fiw==" saltValue="L9ciWcjLbANVPFGkcVFC+g==" spinCount="100000" sheet="1" objects="1" scenarios="1" selectLockedCells="1"/>
  <mergeCells count="451">
    <mergeCell ref="A411:I411"/>
    <mergeCell ref="J411:T411"/>
    <mergeCell ref="G1:T1"/>
    <mergeCell ref="G2:T2"/>
    <mergeCell ref="N249:O249"/>
    <mergeCell ref="N266:O266"/>
    <mergeCell ref="N283:O283"/>
    <mergeCell ref="R406:S406"/>
    <mergeCell ref="R407:S407"/>
    <mergeCell ref="R408:S408"/>
    <mergeCell ref="N197:Q209"/>
    <mergeCell ref="K142:T142"/>
    <mergeCell ref="H263:J263"/>
    <mergeCell ref="H91:J91"/>
    <mergeCell ref="A417:T417"/>
    <mergeCell ref="A416:T416"/>
    <mergeCell ref="B8:D8"/>
    <mergeCell ref="E8:G8"/>
    <mergeCell ref="H8:I8"/>
    <mergeCell ref="C17:G19"/>
    <mergeCell ref="C35:G37"/>
    <mergeCell ref="C76:G78"/>
    <mergeCell ref="C93:G95"/>
    <mergeCell ref="C110:G112"/>
    <mergeCell ref="C127:G129"/>
    <mergeCell ref="C180:G182"/>
    <mergeCell ref="C196:G198"/>
    <mergeCell ref="C212:G214"/>
    <mergeCell ref="C230:G232"/>
    <mergeCell ref="C248:G250"/>
    <mergeCell ref="C265:G267"/>
    <mergeCell ref="C282:G284"/>
    <mergeCell ref="C299:G301"/>
    <mergeCell ref="C316:G318"/>
    <mergeCell ref="C334:G336"/>
    <mergeCell ref="C352:G354"/>
    <mergeCell ref="C369:G371"/>
    <mergeCell ref="I49:T49"/>
    <mergeCell ref="H50:J50"/>
    <mergeCell ref="C386:G388"/>
    <mergeCell ref="C403:G405"/>
    <mergeCell ref="A52:T52"/>
    <mergeCell ref="A302:G314"/>
    <mergeCell ref="T302:T307"/>
    <mergeCell ref="T308:T312"/>
    <mergeCell ref="I313:T313"/>
    <mergeCell ref="H314:J314"/>
    <mergeCell ref="K314:T314"/>
    <mergeCell ref="A76:B77"/>
    <mergeCell ref="H76:H78"/>
    <mergeCell ref="I76:J77"/>
    <mergeCell ref="K76:Q76"/>
    <mergeCell ref="R76:T78"/>
    <mergeCell ref="K77:M77"/>
    <mergeCell ref="N77:O77"/>
    <mergeCell ref="A79:G91"/>
    <mergeCell ref="T79:T84"/>
    <mergeCell ref="A92:T92"/>
    <mergeCell ref="K50:T50"/>
    <mergeCell ref="K33:T33"/>
    <mergeCell ref="A20:G33"/>
    <mergeCell ref="I35:J36"/>
    <mergeCell ref="K35:Q35"/>
    <mergeCell ref="R35:T37"/>
    <mergeCell ref="K36:M36"/>
    <mergeCell ref="N36:O36"/>
    <mergeCell ref="P36:Q36"/>
    <mergeCell ref="A37:B37"/>
    <mergeCell ref="A34:T34"/>
    <mergeCell ref="H33:J33"/>
    <mergeCell ref="T85:T89"/>
    <mergeCell ref="I90:T90"/>
    <mergeCell ref="A53:B54"/>
    <mergeCell ref="C53:G55"/>
    <mergeCell ref="H53:H55"/>
    <mergeCell ref="I53:J54"/>
    <mergeCell ref="K53:Q53"/>
    <mergeCell ref="R53:T55"/>
    <mergeCell ref="K54:M54"/>
    <mergeCell ref="N54:O54"/>
    <mergeCell ref="P54:Q66"/>
    <mergeCell ref="A55:B55"/>
    <mergeCell ref="A56:G68"/>
    <mergeCell ref="T56:T61"/>
    <mergeCell ref="T62:T66"/>
    <mergeCell ref="I67:T67"/>
    <mergeCell ref="H68:J68"/>
    <mergeCell ref="K68:T68"/>
    <mergeCell ref="K5:K6"/>
    <mergeCell ref="L3:T3"/>
    <mergeCell ref="L4:T4"/>
    <mergeCell ref="L5:T5"/>
    <mergeCell ref="L6:T6"/>
    <mergeCell ref="L7:T7"/>
    <mergeCell ref="H51:J51"/>
    <mergeCell ref="K51:T51"/>
    <mergeCell ref="A78:B78"/>
    <mergeCell ref="A38:G51"/>
    <mergeCell ref="T38:T43"/>
    <mergeCell ref="T44:T48"/>
    <mergeCell ref="A11:K11"/>
    <mergeCell ref="L11:T11"/>
    <mergeCell ref="A12:T12"/>
    <mergeCell ref="A13:G13"/>
    <mergeCell ref="H13:K13"/>
    <mergeCell ref="L13:T13"/>
    <mergeCell ref="A14:T14"/>
    <mergeCell ref="A15:T15"/>
    <mergeCell ref="K32:T32"/>
    <mergeCell ref="I17:J18"/>
    <mergeCell ref="N18:O18"/>
    <mergeCell ref="H32:J32"/>
    <mergeCell ref="H180:H182"/>
    <mergeCell ref="I180:J181"/>
    <mergeCell ref="K180:Q180"/>
    <mergeCell ref="R180:T182"/>
    <mergeCell ref="K181:M181"/>
    <mergeCell ref="A182:B182"/>
    <mergeCell ref="A1:F2"/>
    <mergeCell ref="A10:T10"/>
    <mergeCell ref="A17:B18"/>
    <mergeCell ref="A19:B19"/>
    <mergeCell ref="A35:B36"/>
    <mergeCell ref="H35:H37"/>
    <mergeCell ref="A16:T16"/>
    <mergeCell ref="I31:T31"/>
    <mergeCell ref="T20:T25"/>
    <mergeCell ref="T26:T30"/>
    <mergeCell ref="K18:M18"/>
    <mergeCell ref="P18:Q18"/>
    <mergeCell ref="K17:Q17"/>
    <mergeCell ref="R17:T19"/>
    <mergeCell ref="H17:H19"/>
    <mergeCell ref="J3:J9"/>
    <mergeCell ref="G9:I9"/>
    <mergeCell ref="A9:F9"/>
    <mergeCell ref="A212:B213"/>
    <mergeCell ref="H212:H214"/>
    <mergeCell ref="I212:J213"/>
    <mergeCell ref="K212:Q212"/>
    <mergeCell ref="R212:T214"/>
    <mergeCell ref="K213:M213"/>
    <mergeCell ref="N213:O213"/>
    <mergeCell ref="P213:Q213"/>
    <mergeCell ref="A214:B214"/>
    <mergeCell ref="A215:G228"/>
    <mergeCell ref="T215:T220"/>
    <mergeCell ref="T221:T225"/>
    <mergeCell ref="I226:T226"/>
    <mergeCell ref="H227:J227"/>
    <mergeCell ref="K227:T227"/>
    <mergeCell ref="H228:J228"/>
    <mergeCell ref="K228:T228"/>
    <mergeCell ref="A229:T229"/>
    <mergeCell ref="I262:T262"/>
    <mergeCell ref="A264:T264"/>
    <mergeCell ref="A265:B266"/>
    <mergeCell ref="H265:H267"/>
    <mergeCell ref="I265:J266"/>
    <mergeCell ref="K265:Q265"/>
    <mergeCell ref="R265:T267"/>
    <mergeCell ref="T274:T278"/>
    <mergeCell ref="A268:G280"/>
    <mergeCell ref="T268:T273"/>
    <mergeCell ref="K266:M266"/>
    <mergeCell ref="P266:Q266"/>
    <mergeCell ref="A386:B387"/>
    <mergeCell ref="H386:H388"/>
    <mergeCell ref="I386:J387"/>
    <mergeCell ref="K386:Q386"/>
    <mergeCell ref="R386:T388"/>
    <mergeCell ref="K387:M387"/>
    <mergeCell ref="N387:O387"/>
    <mergeCell ref="P387:Q399"/>
    <mergeCell ref="A388:B388"/>
    <mergeCell ref="B4:I4"/>
    <mergeCell ref="B5:I5"/>
    <mergeCell ref="B6:I6"/>
    <mergeCell ref="B7:I7"/>
    <mergeCell ref="H369:H371"/>
    <mergeCell ref="I369:J370"/>
    <mergeCell ref="K369:Q369"/>
    <mergeCell ref="R369:T371"/>
    <mergeCell ref="K370:M370"/>
    <mergeCell ref="N370:O370"/>
    <mergeCell ref="A371:B371"/>
    <mergeCell ref="P370:Q382"/>
    <mergeCell ref="R372:S372"/>
    <mergeCell ref="A233:G246"/>
    <mergeCell ref="T233:T238"/>
    <mergeCell ref="T239:T243"/>
    <mergeCell ref="I244:T244"/>
    <mergeCell ref="H245:J245"/>
    <mergeCell ref="K245:T245"/>
    <mergeCell ref="H246:J246"/>
    <mergeCell ref="K246:T246"/>
    <mergeCell ref="A281:T281"/>
    <mergeCell ref="A251:G263"/>
    <mergeCell ref="T251:T256"/>
    <mergeCell ref="A113:G125"/>
    <mergeCell ref="T113:T118"/>
    <mergeCell ref="T119:T123"/>
    <mergeCell ref="I124:T124"/>
    <mergeCell ref="K125:T125"/>
    <mergeCell ref="H125:J125"/>
    <mergeCell ref="L8:T8"/>
    <mergeCell ref="L9:T9"/>
    <mergeCell ref="P77:Q89"/>
    <mergeCell ref="A93:B94"/>
    <mergeCell ref="H93:H95"/>
    <mergeCell ref="I93:J94"/>
    <mergeCell ref="K93:Q93"/>
    <mergeCell ref="R93:T95"/>
    <mergeCell ref="K94:M94"/>
    <mergeCell ref="N94:O94"/>
    <mergeCell ref="P94:Q106"/>
    <mergeCell ref="A95:B95"/>
    <mergeCell ref="A96:G108"/>
    <mergeCell ref="T96:T101"/>
    <mergeCell ref="T102:T106"/>
    <mergeCell ref="I107:T107"/>
    <mergeCell ref="B3:I3"/>
    <mergeCell ref="A143:T143"/>
    <mergeCell ref="N181:Q193"/>
    <mergeCell ref="P128:Q140"/>
    <mergeCell ref="A129:B129"/>
    <mergeCell ref="A130:G142"/>
    <mergeCell ref="T130:T135"/>
    <mergeCell ref="T136:T140"/>
    <mergeCell ref="I141:T141"/>
    <mergeCell ref="A127:B128"/>
    <mergeCell ref="H127:H129"/>
    <mergeCell ref="I127:J128"/>
    <mergeCell ref="K127:Q127"/>
    <mergeCell ref="R127:T129"/>
    <mergeCell ref="K128:M128"/>
    <mergeCell ref="N128:O128"/>
    <mergeCell ref="A161:T161"/>
    <mergeCell ref="P145:Q145"/>
    <mergeCell ref="H160:J160"/>
    <mergeCell ref="A183:G194"/>
    <mergeCell ref="T183:T188"/>
    <mergeCell ref="T189:T193"/>
    <mergeCell ref="I194:T194"/>
    <mergeCell ref="A180:B181"/>
    <mergeCell ref="A195:T195"/>
    <mergeCell ref="A247:T247"/>
    <mergeCell ref="A248:B249"/>
    <mergeCell ref="H248:H250"/>
    <mergeCell ref="I248:J249"/>
    <mergeCell ref="K248:Q248"/>
    <mergeCell ref="R248:T250"/>
    <mergeCell ref="K249:M249"/>
    <mergeCell ref="P249:Q249"/>
    <mergeCell ref="A250:B250"/>
    <mergeCell ref="A196:B197"/>
    <mergeCell ref="H196:H198"/>
    <mergeCell ref="I196:J197"/>
    <mergeCell ref="K196:Q196"/>
    <mergeCell ref="R196:T198"/>
    <mergeCell ref="K197:M197"/>
    <mergeCell ref="A199:G210"/>
    <mergeCell ref="T199:T204"/>
    <mergeCell ref="I210:T210"/>
    <mergeCell ref="A198:B198"/>
    <mergeCell ref="A230:B231"/>
    <mergeCell ref="H230:H232"/>
    <mergeCell ref="A267:B267"/>
    <mergeCell ref="T205:T209"/>
    <mergeCell ref="A282:B283"/>
    <mergeCell ref="H282:H284"/>
    <mergeCell ref="I282:J283"/>
    <mergeCell ref="K282:Q282"/>
    <mergeCell ref="R282:T284"/>
    <mergeCell ref="K283:M283"/>
    <mergeCell ref="P283:Q283"/>
    <mergeCell ref="A284:B284"/>
    <mergeCell ref="A285:G297"/>
    <mergeCell ref="T285:T290"/>
    <mergeCell ref="T291:T295"/>
    <mergeCell ref="I296:T296"/>
    <mergeCell ref="I279:T279"/>
    <mergeCell ref="I230:J231"/>
    <mergeCell ref="K230:Q230"/>
    <mergeCell ref="R230:T232"/>
    <mergeCell ref="K231:M231"/>
    <mergeCell ref="N231:O231"/>
    <mergeCell ref="P231:Q231"/>
    <mergeCell ref="A232:B232"/>
    <mergeCell ref="T257:T261"/>
    <mergeCell ref="A298:T298"/>
    <mergeCell ref="P300:Q312"/>
    <mergeCell ref="A316:B317"/>
    <mergeCell ref="H316:H318"/>
    <mergeCell ref="I316:J317"/>
    <mergeCell ref="K316:Q316"/>
    <mergeCell ref="R316:T318"/>
    <mergeCell ref="K317:M317"/>
    <mergeCell ref="N317:O317"/>
    <mergeCell ref="P317:Q317"/>
    <mergeCell ref="A318:B318"/>
    <mergeCell ref="A299:B300"/>
    <mergeCell ref="H299:H301"/>
    <mergeCell ref="I299:J300"/>
    <mergeCell ref="K299:Q299"/>
    <mergeCell ref="R299:T301"/>
    <mergeCell ref="K300:M300"/>
    <mergeCell ref="N300:O300"/>
    <mergeCell ref="A301:B301"/>
    <mergeCell ref="A315:T315"/>
    <mergeCell ref="A319:G332"/>
    <mergeCell ref="T319:T324"/>
    <mergeCell ref="T325:T329"/>
    <mergeCell ref="I330:T330"/>
    <mergeCell ref="H331:J331"/>
    <mergeCell ref="K331:T331"/>
    <mergeCell ref="H332:J332"/>
    <mergeCell ref="K332:T332"/>
    <mergeCell ref="A333:T333"/>
    <mergeCell ref="A385:T385"/>
    <mergeCell ref="A369:B370"/>
    <mergeCell ref="A334:B335"/>
    <mergeCell ref="H334:H336"/>
    <mergeCell ref="I334:J335"/>
    <mergeCell ref="K334:Q334"/>
    <mergeCell ref="R334:T336"/>
    <mergeCell ref="K335:M335"/>
    <mergeCell ref="N335:O335"/>
    <mergeCell ref="P335:Q335"/>
    <mergeCell ref="A336:B336"/>
    <mergeCell ref="H349:J349"/>
    <mergeCell ref="K349:T349"/>
    <mergeCell ref="H350:J350"/>
    <mergeCell ref="K350:T350"/>
    <mergeCell ref="A351:T351"/>
    <mergeCell ref="A372:G384"/>
    <mergeCell ref="T372:T377"/>
    <mergeCell ref="T378:T382"/>
    <mergeCell ref="I383:T383"/>
    <mergeCell ref="H384:J384"/>
    <mergeCell ref="K384:T384"/>
    <mergeCell ref="A406:G409"/>
    <mergeCell ref="T406:T408"/>
    <mergeCell ref="I409:T409"/>
    <mergeCell ref="K404:Q408"/>
    <mergeCell ref="A389:G401"/>
    <mergeCell ref="R389:S389"/>
    <mergeCell ref="T389:T394"/>
    <mergeCell ref="T395:T399"/>
    <mergeCell ref="I400:T400"/>
    <mergeCell ref="H401:J401"/>
    <mergeCell ref="K401:T401"/>
    <mergeCell ref="A402:T402"/>
    <mergeCell ref="A403:B404"/>
    <mergeCell ref="H403:H405"/>
    <mergeCell ref="I403:J404"/>
    <mergeCell ref="K403:Q403"/>
    <mergeCell ref="R403:T405"/>
    <mergeCell ref="A405:B405"/>
    <mergeCell ref="H390:O399"/>
    <mergeCell ref="A69:T69"/>
    <mergeCell ref="A412:T415"/>
    <mergeCell ref="A352:B353"/>
    <mergeCell ref="H352:H354"/>
    <mergeCell ref="I352:J353"/>
    <mergeCell ref="K352:Q352"/>
    <mergeCell ref="R352:T354"/>
    <mergeCell ref="K353:M353"/>
    <mergeCell ref="N353:O353"/>
    <mergeCell ref="P353:Q365"/>
    <mergeCell ref="A354:B354"/>
    <mergeCell ref="A355:G367"/>
    <mergeCell ref="T355:T360"/>
    <mergeCell ref="T361:T365"/>
    <mergeCell ref="I366:T366"/>
    <mergeCell ref="H367:J367"/>
    <mergeCell ref="K367:T367"/>
    <mergeCell ref="A410:T410"/>
    <mergeCell ref="A211:T211"/>
    <mergeCell ref="A70:D70"/>
    <mergeCell ref="A71:M74"/>
    <mergeCell ref="A75:T75"/>
    <mergeCell ref="Q70:T70"/>
    <mergeCell ref="Q71:T71"/>
    <mergeCell ref="Q72:T72"/>
    <mergeCell ref="Q73:T73"/>
    <mergeCell ref="P74:T74"/>
    <mergeCell ref="N74:O74"/>
    <mergeCell ref="E70:J70"/>
    <mergeCell ref="K70:M70"/>
    <mergeCell ref="H373:O382"/>
    <mergeCell ref="A147:G160"/>
    <mergeCell ref="T147:T152"/>
    <mergeCell ref="T153:T157"/>
    <mergeCell ref="I158:T158"/>
    <mergeCell ref="H159:J159"/>
    <mergeCell ref="K159:T159"/>
    <mergeCell ref="A368:T368"/>
    <mergeCell ref="A337:G350"/>
    <mergeCell ref="T337:T342"/>
    <mergeCell ref="T343:T347"/>
    <mergeCell ref="I348:T348"/>
    <mergeCell ref="K108:T108"/>
    <mergeCell ref="H108:J108"/>
    <mergeCell ref="A144:B145"/>
    <mergeCell ref="C144:G146"/>
    <mergeCell ref="H144:H146"/>
    <mergeCell ref="I144:J145"/>
    <mergeCell ref="K144:Q144"/>
    <mergeCell ref="R144:T146"/>
    <mergeCell ref="K145:M145"/>
    <mergeCell ref="N145:O145"/>
    <mergeCell ref="A146:B146"/>
    <mergeCell ref="K91:T91"/>
    <mergeCell ref="K263:T263"/>
    <mergeCell ref="K280:T280"/>
    <mergeCell ref="H280:J280"/>
    <mergeCell ref="K297:T297"/>
    <mergeCell ref="H297:J297"/>
    <mergeCell ref="A109:T109"/>
    <mergeCell ref="A110:B111"/>
    <mergeCell ref="H110:H112"/>
    <mergeCell ref="I110:J111"/>
    <mergeCell ref="K110:Q110"/>
    <mergeCell ref="R110:T112"/>
    <mergeCell ref="A126:T126"/>
    <mergeCell ref="K160:T160"/>
    <mergeCell ref="H142:J142"/>
    <mergeCell ref="K111:M111"/>
    <mergeCell ref="N111:O111"/>
    <mergeCell ref="P111:Q123"/>
    <mergeCell ref="A112:B112"/>
    <mergeCell ref="A162:B163"/>
    <mergeCell ref="C162:G164"/>
    <mergeCell ref="A179:T179"/>
    <mergeCell ref="H162:H164"/>
    <mergeCell ref="I162:J163"/>
    <mergeCell ref="K162:Q162"/>
    <mergeCell ref="R162:T164"/>
    <mergeCell ref="K163:M163"/>
    <mergeCell ref="N163:O163"/>
    <mergeCell ref="P163:Q163"/>
    <mergeCell ref="A164:B164"/>
    <mergeCell ref="A165:G178"/>
    <mergeCell ref="T165:T170"/>
    <mergeCell ref="T171:T175"/>
    <mergeCell ref="I176:T176"/>
    <mergeCell ref="H177:J177"/>
    <mergeCell ref="K177:T177"/>
    <mergeCell ref="H178:J178"/>
    <mergeCell ref="K178:T178"/>
  </mergeCells>
  <phoneticPr fontId="12" type="noConversion"/>
  <hyperlinks>
    <hyperlink ref="L11" r:id="rId1" xr:uid="{14667E85-B56D-44AF-B854-54F86474EBA7}"/>
    <hyperlink ref="J411" r:id="rId2" xr:uid="{4478E748-7D84-4D88-B246-06267A671831}"/>
  </hyperlinks>
  <pageMargins left="0.31496062992125984" right="0.31496062992125984" top="0.15748031496062992" bottom="0.35433070866141736" header="0.31496062992125984" footer="0.31496062992125984"/>
  <pageSetup paperSize="9" scale="92" fitToHeight="0" orientation="landscape" r:id="rId3"/>
  <headerFooter>
    <oddFooter>&amp;CPage &amp;P of &amp;N</oddFooter>
  </headerFooter>
  <rowBreaks count="9" manualBreakCount="9">
    <brk id="68" max="16383" man="1"/>
    <brk id="142" max="16383" man="1"/>
    <brk id="178" max="16383" man="1"/>
    <brk id="210" max="16383" man="1"/>
    <brk id="246" max="16383" man="1"/>
    <brk id="280" max="16383" man="1"/>
    <brk id="314" max="16383" man="1"/>
    <brk id="350" max="16383" man="1"/>
    <brk id="384"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cp:lastModifiedBy>
  <cp:lastPrinted>2022-05-05T14:44:31Z</cp:lastPrinted>
  <dcterms:created xsi:type="dcterms:W3CDTF">2018-05-11T15:01:33Z</dcterms:created>
  <dcterms:modified xsi:type="dcterms:W3CDTF">2022-05-05T14:45:11Z</dcterms:modified>
</cp:coreProperties>
</file>